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ento_zošit" defaultThemeVersion="124226"/>
  <mc:AlternateContent xmlns:mc="http://schemas.openxmlformats.org/markup-compatibility/2006">
    <mc:Choice Requires="x15">
      <x15ac:absPath xmlns:x15ac="http://schemas.microsoft.com/office/spreadsheetml/2010/11/ac" url="X:\PRIRUCKY A USMERNENIA\U_NKB_5_2019_formulare\"/>
    </mc:Choice>
  </mc:AlternateContent>
  <bookViews>
    <workbookView xWindow="0" yWindow="0" windowWidth="24000" windowHeight="9300"/>
  </bookViews>
  <sheets>
    <sheet name="Vykaz_Timesheet" sheetId="1" r:id="rId1"/>
    <sheet name="Slovnik" sheetId="2" state="hidden" r:id="rId2"/>
    <sheet name="List" sheetId="4" state="hidden" r:id="rId3"/>
  </sheets>
  <definedNames>
    <definedName name="Activities_EN">List!$M$2:$M$10</definedName>
    <definedName name="Activities_SK">List!$L$2:$L$10</definedName>
    <definedName name="actual_month">Vykaz_Timesheet!$C$17</definedName>
    <definedName name="actual_year">Vykaz_Timesheet!$C$19</definedName>
    <definedName name="hours_end">List!$J$2:$J$97</definedName>
    <definedName name="hours_start">List!$I$2:$I$97</definedName>
    <definedName name="hours_worked">List!$K$2:$K$26</definedName>
    <definedName name="language">Vykaz_Timesheet!$G$17</definedName>
    <definedName name="mesiace_list">List!$B$2:$B$13</definedName>
    <definedName name="months_list">List!$A$2:$A$13</definedName>
    <definedName name="months_translation_table">List!$A$2:$D$13</definedName>
    <definedName name="months_translation_table1">List!$B$2:$D$13</definedName>
    <definedName name="_xlnm.Print_Area" localSheetId="0">Vykaz_Timesheet!$A$1:$J$88</definedName>
    <definedName name="slovnik">Slovnik!$A$2:$B$174</definedName>
    <definedName name="sviatky">List!$J$2:$J$40</definedName>
    <definedName name="valid_dates">OFFSET(List!$H$2,0,0,COUNTIF(List!$H$2:$H$32,"&lt;&gt;"&amp;" "),1)</definedName>
    <definedName name="valid_times">INDEX(hours_start,MATCH(Vykaz_Timesheet!XFD1,hours_start,0)+1):INDEX(List!$I$2:$I$97,96,0)</definedName>
    <definedName name="years">List!$C$2:$C$5</definedName>
  </definedNames>
  <calcPr calcId="162913"/>
</workbook>
</file>

<file path=xl/calcChain.xml><?xml version="1.0" encoding="utf-8"?>
<calcChain xmlns="http://schemas.openxmlformats.org/spreadsheetml/2006/main">
  <c r="D65" i="1" l="1"/>
  <c r="D69" i="1" l="1"/>
  <c r="K27" i="1" l="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26" i="1"/>
  <c r="G57" i="1" l="1"/>
  <c r="F57" i="1"/>
  <c r="E57" i="1"/>
  <c r="D57" i="1"/>
  <c r="C57" i="1"/>
  <c r="B57" i="1"/>
  <c r="I35" i="1"/>
  <c r="I51" i="1"/>
  <c r="I25"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26" i="1"/>
  <c r="H27" i="1"/>
  <c r="I27" i="1" s="1"/>
  <c r="H28" i="1"/>
  <c r="I28" i="1" s="1"/>
  <c r="H29" i="1"/>
  <c r="I29" i="1" s="1"/>
  <c r="H30" i="1"/>
  <c r="I30" i="1" s="1"/>
  <c r="H31" i="1"/>
  <c r="I31" i="1" s="1"/>
  <c r="H32" i="1"/>
  <c r="I32" i="1" s="1"/>
  <c r="H33" i="1"/>
  <c r="I33" i="1" s="1"/>
  <c r="H34" i="1"/>
  <c r="I34" i="1" s="1"/>
  <c r="H35" i="1"/>
  <c r="H36" i="1"/>
  <c r="I36" i="1" s="1"/>
  <c r="H37" i="1"/>
  <c r="I37" i="1" s="1"/>
  <c r="H38" i="1"/>
  <c r="I38" i="1" s="1"/>
  <c r="H39" i="1"/>
  <c r="I39" i="1" s="1"/>
  <c r="H40" i="1"/>
  <c r="I40" i="1" s="1"/>
  <c r="H41" i="1"/>
  <c r="I41" i="1" s="1"/>
  <c r="H42" i="1"/>
  <c r="I42" i="1" s="1"/>
  <c r="H43" i="1"/>
  <c r="I43" i="1" s="1"/>
  <c r="H44" i="1"/>
  <c r="I44" i="1" s="1"/>
  <c r="H45" i="1"/>
  <c r="I45" i="1" s="1"/>
  <c r="H46" i="1"/>
  <c r="I46" i="1" s="1"/>
  <c r="H47" i="1"/>
  <c r="I47" i="1" s="1"/>
  <c r="H48" i="1"/>
  <c r="I48" i="1" s="1"/>
  <c r="H49" i="1"/>
  <c r="I49" i="1" s="1"/>
  <c r="H50" i="1"/>
  <c r="I50" i="1" s="1"/>
  <c r="H51" i="1"/>
  <c r="H52" i="1"/>
  <c r="I52" i="1" s="1"/>
  <c r="H53" i="1"/>
  <c r="I53" i="1" s="1"/>
  <c r="H54" i="1"/>
  <c r="I54" i="1" s="1"/>
  <c r="H55" i="1"/>
  <c r="I55" i="1" s="1"/>
  <c r="H56" i="1"/>
  <c r="I56" i="1" s="1"/>
  <c r="H26" i="1"/>
  <c r="I26" i="1" s="1"/>
  <c r="J25" i="1"/>
  <c r="H25" i="1"/>
  <c r="J57" i="1" l="1"/>
  <c r="I57" i="1"/>
  <c r="H57" i="1"/>
  <c r="A67" i="1"/>
  <c r="A69" i="1"/>
  <c r="D12" i="1"/>
  <c r="C12" i="1"/>
  <c r="A12" i="1"/>
  <c r="A65" i="1"/>
  <c r="A63" i="1"/>
  <c r="A61" i="1"/>
  <c r="D25" i="1" l="1"/>
  <c r="E25" i="1"/>
  <c r="C25" i="1"/>
  <c r="B25" i="1"/>
  <c r="A19" i="1" l="1"/>
  <c r="A17" i="1"/>
  <c r="A15" i="1"/>
  <c r="A9" i="1"/>
  <c r="A7" i="1"/>
  <c r="A5" i="1"/>
  <c r="A57" i="1"/>
  <c r="A21" i="1"/>
  <c r="D63" i="1"/>
  <c r="G25" i="1" l="1"/>
  <c r="G3" i="4" l="1"/>
  <c r="H3" i="4" s="1"/>
  <c r="A27" i="1" s="1"/>
  <c r="G4" i="4"/>
  <c r="H4" i="4" s="1"/>
  <c r="A28" i="1" s="1"/>
  <c r="G5" i="4"/>
  <c r="H5" i="4" s="1"/>
  <c r="A29" i="1" s="1"/>
  <c r="G6" i="4"/>
  <c r="H6" i="4" s="1"/>
  <c r="A30" i="1" s="1"/>
  <c r="G7" i="4"/>
  <c r="H7" i="4" s="1"/>
  <c r="A31" i="1" s="1"/>
  <c r="G8" i="4"/>
  <c r="H8" i="4" s="1"/>
  <c r="A32" i="1" s="1"/>
  <c r="G9" i="4"/>
  <c r="H9" i="4" s="1"/>
  <c r="A33" i="1" s="1"/>
  <c r="G10" i="4"/>
  <c r="H10" i="4" s="1"/>
  <c r="A34" i="1" s="1"/>
  <c r="G11" i="4"/>
  <c r="H11" i="4" s="1"/>
  <c r="A35" i="1" s="1"/>
  <c r="G12" i="4"/>
  <c r="H12" i="4" s="1"/>
  <c r="A36" i="1" s="1"/>
  <c r="G13" i="4"/>
  <c r="H13" i="4" s="1"/>
  <c r="A37" i="1" s="1"/>
  <c r="G14" i="4"/>
  <c r="H14" i="4" s="1"/>
  <c r="A38" i="1" s="1"/>
  <c r="G15" i="4"/>
  <c r="H15" i="4" s="1"/>
  <c r="A39" i="1" s="1"/>
  <c r="G16" i="4"/>
  <c r="H16" i="4" s="1"/>
  <c r="A40" i="1" s="1"/>
  <c r="G17" i="4"/>
  <c r="H17" i="4" s="1"/>
  <c r="A41" i="1" s="1"/>
  <c r="G18" i="4"/>
  <c r="H18" i="4" s="1"/>
  <c r="A42" i="1" s="1"/>
  <c r="G19" i="4"/>
  <c r="H19" i="4" s="1"/>
  <c r="A43" i="1" s="1"/>
  <c r="G20" i="4"/>
  <c r="H20" i="4" s="1"/>
  <c r="A44" i="1" s="1"/>
  <c r="G21" i="4"/>
  <c r="H21" i="4" s="1"/>
  <c r="A45" i="1" s="1"/>
  <c r="G22" i="4"/>
  <c r="H22" i="4" s="1"/>
  <c r="A46" i="1" s="1"/>
  <c r="G23" i="4"/>
  <c r="H23" i="4" s="1"/>
  <c r="A47" i="1" s="1"/>
  <c r="G24" i="4"/>
  <c r="H24" i="4" s="1"/>
  <c r="A48" i="1" s="1"/>
  <c r="G25" i="4"/>
  <c r="H25" i="4" s="1"/>
  <c r="A49" i="1" s="1"/>
  <c r="G26" i="4"/>
  <c r="H26" i="4" s="1"/>
  <c r="A50" i="1" s="1"/>
  <c r="G27" i="4"/>
  <c r="H27" i="4" s="1"/>
  <c r="A51" i="1" s="1"/>
  <c r="G28" i="4"/>
  <c r="H28" i="4" s="1"/>
  <c r="A52" i="1" s="1"/>
  <c r="G29" i="4"/>
  <c r="H29" i="4" s="1"/>
  <c r="A53" i="1" s="1"/>
  <c r="G30" i="4"/>
  <c r="H30" i="4" s="1"/>
  <c r="A54" i="1" s="1"/>
  <c r="G31" i="4"/>
  <c r="H31" i="4" s="1"/>
  <c r="A55" i="1" s="1"/>
  <c r="G32" i="4"/>
  <c r="H32" i="4" s="1"/>
  <c r="A56" i="1" s="1"/>
  <c r="G2" i="4"/>
  <c r="H2" i="4" s="1"/>
  <c r="A26" i="1" s="1"/>
  <c r="A2" i="1" l="1"/>
  <c r="A81" i="1" l="1"/>
  <c r="A72" i="1"/>
  <c r="A88" i="1"/>
  <c r="A84" i="1"/>
  <c r="A86" i="1"/>
  <c r="A78" i="1"/>
  <c r="A74" i="1"/>
  <c r="A76" i="1"/>
  <c r="F25" i="1"/>
  <c r="A25" i="1"/>
</calcChain>
</file>

<file path=xl/comments1.xml><?xml version="1.0" encoding="utf-8"?>
<comments xmlns="http://schemas.openxmlformats.org/spreadsheetml/2006/main">
  <authors>
    <author>Mojzis, Jaroslav</author>
  </authors>
  <commentList>
    <comment ref="A13" authorId="0" shapeId="0">
      <text>
        <r>
          <rPr>
            <sz val="9"/>
            <color indexed="81"/>
            <rFont val="Segoe UI"/>
            <family val="2"/>
            <charset val="238"/>
          </rPr>
          <t xml:space="preserve">Uveďte, do kedy je zmluva, resp. dohoda platná.
</t>
        </r>
        <r>
          <rPr>
            <i/>
            <sz val="9"/>
            <color indexed="81"/>
            <rFont val="Segoe UI"/>
            <family val="2"/>
            <charset val="238"/>
          </rPr>
          <t>Indicate until when the contract, resp. agreement remains in force.</t>
        </r>
      </text>
    </comment>
    <comment ref="C13" authorId="0" shapeId="0">
      <text>
        <r>
          <rPr>
            <sz val="9"/>
            <color indexed="81"/>
            <rFont val="Segoe UI"/>
            <family val="2"/>
            <charset val="238"/>
          </rPr>
          <t>Uveďťe obmedzenie počtu hodín, napr. 7,5 hodiny denne alebo 10 hodín týždenne alebo 350 hodín ročne, ak je určený v zmluve, resp. v dohode</t>
        </r>
        <r>
          <rPr>
            <i/>
            <sz val="9"/>
            <color indexed="81"/>
            <rFont val="Segoe UI"/>
            <family val="2"/>
            <charset val="238"/>
          </rPr>
          <t xml:space="preserve">
</t>
        </r>
        <r>
          <rPr>
            <sz val="9"/>
            <color indexed="81"/>
            <rFont val="Segoe UI"/>
            <family val="2"/>
            <charset val="238"/>
          </rPr>
          <t xml:space="preserve">
</t>
        </r>
        <r>
          <rPr>
            <i/>
            <sz val="9"/>
            <color indexed="81"/>
            <rFont val="Segoe UI"/>
            <family val="2"/>
            <charset val="238"/>
          </rPr>
          <t>Specify a limit on the number of hours, e.g. 7.5 hours a day or 10 hours a week or 350 hours a year, if fixed in the contract or agreement</t>
        </r>
      </text>
    </comment>
    <comment ref="D13" authorId="0" shapeId="0">
      <text>
        <r>
          <rPr>
            <sz val="9"/>
            <color indexed="81"/>
            <rFont val="Segoe UI"/>
            <family val="2"/>
            <charset val="238"/>
          </rPr>
          <t>V prípade dohody o vykonaní práce uveďte počet doteraz odpracovaných hodín (vrátane aktuálneho mesiaca)</t>
        </r>
        <r>
          <rPr>
            <i/>
            <sz val="9"/>
            <color indexed="81"/>
            <rFont val="Segoe UI"/>
            <family val="2"/>
            <charset val="238"/>
          </rPr>
          <t xml:space="preserve">
Relevant for )Slovak entities only</t>
        </r>
      </text>
    </comment>
    <comment ref="B25" authorId="0" shapeId="0">
      <text>
        <r>
          <rPr>
            <sz val="9"/>
            <color indexed="81"/>
            <rFont val="Segoe UI"/>
            <family val="2"/>
            <charset val="238"/>
          </rPr>
          <t xml:space="preserve">Uveďťe číslo a názov rozpočtovej položky, v rámci ktorej zamestnanec vykonával svoje činnosti. Názov rozpočtovej položky môže byť skrátený.
</t>
        </r>
        <r>
          <rPr>
            <i/>
            <sz val="9"/>
            <color indexed="81"/>
            <rFont val="Segoe UI"/>
            <family val="2"/>
            <charset val="238"/>
          </rPr>
          <t>Provide the number and title of the budget item under which the staff member carries out his works Budget line name may be abbreviated.</t>
        </r>
        <r>
          <rPr>
            <sz val="9"/>
            <color indexed="81"/>
            <rFont val="Segoe UI"/>
            <family val="2"/>
            <charset val="238"/>
          </rPr>
          <t xml:space="preserve">
</t>
        </r>
      </text>
    </comment>
    <comment ref="C25" authorId="0" shapeId="0">
      <text>
        <r>
          <rPr>
            <sz val="9"/>
            <color indexed="81"/>
            <rFont val="Segoe UI"/>
            <family val="2"/>
            <charset val="238"/>
          </rPr>
          <t>Ak je to relevantné, uveďťe číslo a názov ďalšej rozpočtovej položky, v rámci ktorej zamestnanec vykonával svoje činnosti. Názov rozpočtovej položky môže byť skrátený.
If relevantn, p</t>
        </r>
        <r>
          <rPr>
            <i/>
            <sz val="9"/>
            <color indexed="81"/>
            <rFont val="Segoe UI"/>
            <family val="2"/>
            <charset val="238"/>
          </rPr>
          <t>rovide the number and title of another budget item under which the staff member carries out his works Budget line name may be abbreviated.</t>
        </r>
        <r>
          <rPr>
            <sz val="9"/>
            <color indexed="81"/>
            <rFont val="Segoe UI"/>
            <family val="2"/>
            <charset val="238"/>
          </rPr>
          <t xml:space="preserve">
</t>
        </r>
      </text>
    </comment>
    <comment ref="D25" authorId="0" shapeId="0">
      <text>
        <r>
          <rPr>
            <sz val="9"/>
            <color indexed="81"/>
            <rFont val="Segoe UI"/>
            <family val="2"/>
            <charset val="238"/>
          </rPr>
          <t>Ak je to relevantné, uveďťe číslo a názov ďalšej rozpočtovej položky, v rámci ktorej zamestnanec vykonával svoje činnosti. Názov rozpočtovej položky môže byť skrátený.
If relevantn, p</t>
        </r>
        <r>
          <rPr>
            <i/>
            <sz val="9"/>
            <color indexed="81"/>
            <rFont val="Segoe UI"/>
            <family val="2"/>
            <charset val="238"/>
          </rPr>
          <t>rovide the number and title of another budget item under which the staff member carries out his works Budget line name may be abbreviated.</t>
        </r>
        <r>
          <rPr>
            <sz val="9"/>
            <color indexed="81"/>
            <rFont val="Segoe UI"/>
            <family val="2"/>
            <charset val="238"/>
          </rPr>
          <t xml:space="preserve">
</t>
        </r>
      </text>
    </comment>
    <comment ref="E25" authorId="0" shapeId="0">
      <text>
        <r>
          <rPr>
            <sz val="9"/>
            <color indexed="81"/>
            <rFont val="Segoe UI"/>
            <family val="2"/>
            <charset val="238"/>
          </rPr>
          <t>Ak je to relevantné, uveďťe číslo a názov ďalšej rozpočtovej položky, v rámci ktorej zamestnanec vykonával svoje činnosti. Názov rozpočtovej položky môže byť skrátený.
If relevantn, p</t>
        </r>
        <r>
          <rPr>
            <i/>
            <sz val="9"/>
            <color indexed="81"/>
            <rFont val="Segoe UI"/>
            <family val="2"/>
            <charset val="238"/>
          </rPr>
          <t>rovide the number and title of another budget item under which the staff member carries out his works Budget line name may be abbreviated.</t>
        </r>
        <r>
          <rPr>
            <sz val="9"/>
            <color indexed="81"/>
            <rFont val="Segoe UI"/>
            <family val="2"/>
            <charset val="238"/>
          </rPr>
          <t xml:space="preserve">
</t>
        </r>
      </text>
    </comment>
    <comment ref="B26" authorId="0" shapeId="0">
      <text>
        <r>
          <rPr>
            <sz val="9"/>
            <color indexed="81"/>
            <rFont val="Segoe UI"/>
            <family val="2"/>
            <charset val="238"/>
          </rPr>
          <t>Vyberte počet hodín odpracovaných v rámci danej rozpočtovej položky
Select number of hours worked under this budget item</t>
        </r>
        <r>
          <rPr>
            <b/>
            <sz val="9"/>
            <color indexed="81"/>
            <rFont val="Segoe UI"/>
            <family val="2"/>
            <charset val="238"/>
          </rPr>
          <t xml:space="preserve">
</t>
        </r>
        <r>
          <rPr>
            <sz val="9"/>
            <color indexed="81"/>
            <rFont val="Segoe UI"/>
            <family val="2"/>
            <charset val="238"/>
          </rPr>
          <t xml:space="preserve">
</t>
        </r>
      </text>
    </comment>
    <comment ref="C26" authorId="0" shapeId="0">
      <text>
        <r>
          <rPr>
            <sz val="9"/>
            <color indexed="81"/>
            <rFont val="Segoe UI"/>
            <family val="2"/>
            <charset val="238"/>
          </rPr>
          <t>Vyberte počet hodín odpracovaných v rámci danej rozpočtovej položky
Select number of hours worked under this budget item</t>
        </r>
        <r>
          <rPr>
            <b/>
            <sz val="9"/>
            <color indexed="81"/>
            <rFont val="Segoe UI"/>
            <family val="2"/>
            <charset val="238"/>
          </rPr>
          <t xml:space="preserve">
</t>
        </r>
        <r>
          <rPr>
            <sz val="9"/>
            <color indexed="81"/>
            <rFont val="Segoe UI"/>
            <family val="2"/>
            <charset val="238"/>
          </rPr>
          <t xml:space="preserve">
</t>
        </r>
      </text>
    </comment>
    <comment ref="D26" authorId="0" shapeId="0">
      <text>
        <r>
          <rPr>
            <sz val="9"/>
            <color indexed="81"/>
            <rFont val="Segoe UI"/>
            <family val="2"/>
            <charset val="238"/>
          </rPr>
          <t>Vyberte počet hodín odpracovaných v rámci danej rozpočtovej položky
Select number of hours worked under this budget item</t>
        </r>
        <r>
          <rPr>
            <b/>
            <sz val="9"/>
            <color indexed="81"/>
            <rFont val="Segoe UI"/>
            <family val="2"/>
            <charset val="238"/>
          </rPr>
          <t xml:space="preserve">
</t>
        </r>
        <r>
          <rPr>
            <sz val="9"/>
            <color indexed="81"/>
            <rFont val="Segoe UI"/>
            <family val="2"/>
            <charset val="238"/>
          </rPr>
          <t xml:space="preserve">
</t>
        </r>
      </text>
    </comment>
    <comment ref="E26" authorId="0" shapeId="0">
      <text>
        <r>
          <rPr>
            <sz val="9"/>
            <color indexed="81"/>
            <rFont val="Segoe UI"/>
            <family val="2"/>
            <charset val="238"/>
          </rPr>
          <t>Vyberte počet hodín odpracovaných v rámci danej rozpočtovej položky
Select number of hours worked under this budget item</t>
        </r>
        <r>
          <rPr>
            <b/>
            <sz val="9"/>
            <color indexed="81"/>
            <rFont val="Segoe UI"/>
            <family val="2"/>
            <charset val="238"/>
          </rPr>
          <t xml:space="preserve">
</t>
        </r>
        <r>
          <rPr>
            <sz val="9"/>
            <color indexed="81"/>
            <rFont val="Segoe UI"/>
            <family val="2"/>
            <charset val="238"/>
          </rPr>
          <t xml:space="preserve">
</t>
        </r>
      </text>
    </comment>
    <comment ref="D67" authorId="0" shapeId="0">
      <text>
        <r>
          <rPr>
            <sz val="9"/>
            <color indexed="81"/>
            <rFont val="Segoe UI"/>
            <family val="2"/>
            <charset val="238"/>
          </rPr>
          <t xml:space="preserve">V prípade zahraničných partnerov sa odporúča uviesť sumu zahřnajúcu skutočnú mzdu plus príspevky sociálneho zabezpečenie a iné zákonné náklady zahrnuté do odmeňovania. </t>
        </r>
        <r>
          <rPr>
            <b/>
            <sz val="9"/>
            <color indexed="81"/>
            <rFont val="Segoe UI"/>
            <family val="2"/>
            <charset val="238"/>
          </rPr>
          <t xml:space="preserve">
</t>
        </r>
        <r>
          <rPr>
            <i/>
            <sz val="9"/>
            <color indexed="81"/>
            <rFont val="Segoe UI"/>
            <family val="2"/>
            <charset val="238"/>
          </rPr>
          <t>In case of foreing partners it is recommended to provide the cost of staff assigned to the project, comprising actual salaries plus social security charges and other statutory costs included in the remuneration.</t>
        </r>
      </text>
    </comment>
  </commentList>
</comments>
</file>

<file path=xl/sharedStrings.xml><?xml version="1.0" encoding="utf-8"?>
<sst xmlns="http://schemas.openxmlformats.org/spreadsheetml/2006/main" count="345" uniqueCount="269">
  <si>
    <t>Sumarizačný hárok - Náklady na zamestnancov</t>
  </si>
  <si>
    <t>Jazyk/ Language</t>
  </si>
  <si>
    <t>SK</t>
  </si>
  <si>
    <t>Kód projektu</t>
  </si>
  <si>
    <t>Názov prijímateľa/partnera</t>
  </si>
  <si>
    <t>Rozpočtová položka</t>
  </si>
  <si>
    <t>Číslo účtovného dokladu</t>
  </si>
  <si>
    <t>Meno a priezvisko zamestnanca</t>
  </si>
  <si>
    <t>Mesiac</t>
  </si>
  <si>
    <t>Náklady na zamestnanca (celková cena práce)</t>
  </si>
  <si>
    <t>Celkový počet hodín odpracovaných v danom období</t>
  </si>
  <si>
    <t>Počet hodín odpracovaných na projekte / aktivite</t>
  </si>
  <si>
    <t>Pracovná pozícia:</t>
  </si>
  <si>
    <t>Aktivita</t>
  </si>
  <si>
    <t>Nárokovaná suma</t>
  </si>
  <si>
    <t>Hrubý príjem</t>
  </si>
  <si>
    <t>Odvody zamestnávateľa</t>
  </si>
  <si>
    <t>Čistá mzda</t>
  </si>
  <si>
    <t>Dátum úhrady mzdy</t>
  </si>
  <si>
    <t>Číslo dokladu o úhrade</t>
  </si>
  <si>
    <t>Kontrolný výpočet</t>
  </si>
  <si>
    <t>Celkom:</t>
  </si>
  <si>
    <t>PREHĽADY</t>
  </si>
  <si>
    <t>Riadenie projektu</t>
  </si>
  <si>
    <t>Aktivita1</t>
  </si>
  <si>
    <t>Aktivita2</t>
  </si>
  <si>
    <t>Aktivita3</t>
  </si>
  <si>
    <t>Aktivita4</t>
  </si>
  <si>
    <t>Aktivita5</t>
  </si>
  <si>
    <t>Aktivita6</t>
  </si>
  <si>
    <t>Aktivita7</t>
  </si>
  <si>
    <t>Aktivita8</t>
  </si>
  <si>
    <t>SPOLU</t>
  </si>
  <si>
    <t>Dátum:</t>
  </si>
  <si>
    <t xml:space="preserve">Meno a priezvisko zodpovednej osoby: </t>
  </si>
  <si>
    <t>EN</t>
  </si>
  <si>
    <t>Sumarizačný hárok - Cestovné náklady a náhrady</t>
  </si>
  <si>
    <t>Summary sheet - Travel and Subsistance Allowances</t>
  </si>
  <si>
    <t>Project Code</t>
  </si>
  <si>
    <t>Názov prijímateľa</t>
  </si>
  <si>
    <t>Project Promoter's Name</t>
  </si>
  <si>
    <t>Meno a priezvisko účastníka</t>
  </si>
  <si>
    <t>Participant's Name</t>
  </si>
  <si>
    <t>Údaje pre výpočet paušálnej sadzby</t>
  </si>
  <si>
    <t>Data for the lump sum calculation</t>
  </si>
  <si>
    <t>Activity</t>
  </si>
  <si>
    <t>Activity1</t>
  </si>
  <si>
    <t>Activity2</t>
  </si>
  <si>
    <t>Activity3</t>
  </si>
  <si>
    <t>Activity4</t>
  </si>
  <si>
    <t>Activity5</t>
  </si>
  <si>
    <t>Activity6</t>
  </si>
  <si>
    <t>Activity7</t>
  </si>
  <si>
    <t>Activity8</t>
  </si>
  <si>
    <t>Subjekt</t>
  </si>
  <si>
    <t>Entity</t>
  </si>
  <si>
    <t>Prijímateľ</t>
  </si>
  <si>
    <t>Project Promoter</t>
  </si>
  <si>
    <t>Partner1</t>
  </si>
  <si>
    <t>Partner2</t>
  </si>
  <si>
    <t>Partner3</t>
  </si>
  <si>
    <t>Partner4</t>
  </si>
  <si>
    <t>Spolu</t>
  </si>
  <si>
    <t>Total</t>
  </si>
  <si>
    <t>Total:</t>
  </si>
  <si>
    <t>Amount claimed</t>
  </si>
  <si>
    <t>Paušálna náhrada</t>
  </si>
  <si>
    <t>Lump Sum</t>
  </si>
  <si>
    <t>Nenárokovaná suma</t>
  </si>
  <si>
    <t>Amount not claimed</t>
  </si>
  <si>
    <t>OVERVIEWS</t>
  </si>
  <si>
    <t>Čestné vyhlásenie:</t>
  </si>
  <si>
    <t>Sworn Affidavit:</t>
  </si>
  <si>
    <t>Typ cesty</t>
  </si>
  <si>
    <t>Type of trip</t>
  </si>
  <si>
    <t>Vzdialenosť (len pre tuzemské cesty v rámci SR)</t>
  </si>
  <si>
    <t>Distance (domestic trips in Slovakia only)</t>
  </si>
  <si>
    <t>Počet prenocovaní</t>
  </si>
  <si>
    <t>Number of overnight stays</t>
  </si>
  <si>
    <t>Miesto konania</t>
  </si>
  <si>
    <t>Venue</t>
  </si>
  <si>
    <t>Počet dní, kedy cesta trvala viac ako 12 hodín bez prenocovania</t>
  </si>
  <si>
    <t>Number of days in which the trip lasted more than 12 hours without overnight stay</t>
  </si>
  <si>
    <t>Počet dní bez prenocovania (tuzemská cesta v rámci SR)</t>
  </si>
  <si>
    <t>Number of days without overnight stay (domestic trip in Slovakia)</t>
  </si>
  <si>
    <t>Základná paušálna náhrada na deň</t>
  </si>
  <si>
    <t>Basic lump sum per day</t>
  </si>
  <si>
    <t>Celková paušálna náhrada</t>
  </si>
  <si>
    <t>Lump Sum - total</t>
  </si>
  <si>
    <t>Redukcia pri domácej ceste</t>
  </si>
  <si>
    <t>Reduction for domestic trips</t>
  </si>
  <si>
    <t>Prepravné náklady (tuzemská pracovná cesta v SR)</t>
  </si>
  <si>
    <t>Travel Costs (domestic trip in SR)</t>
  </si>
  <si>
    <t>Prepravné náklady (len v prípade tuzemských ciest mimo SR)</t>
  </si>
  <si>
    <t>Costs of travel (only in case of domestic trips outside Slovakia)</t>
  </si>
  <si>
    <t>Poznámky</t>
  </si>
  <si>
    <t>Remarks</t>
  </si>
  <si>
    <t>Účel cesty a zdôvodnenia</t>
  </si>
  <si>
    <t>Purpose of travel and justification</t>
  </si>
  <si>
    <t>Accounting document number</t>
  </si>
  <si>
    <t>Employee's name and surname</t>
  </si>
  <si>
    <t>Obdobie vykonania práce</t>
  </si>
  <si>
    <t>Period of work</t>
  </si>
  <si>
    <t>Staff costs (total cost of work)</t>
  </si>
  <si>
    <t>Total hours worked in the given period</t>
  </si>
  <si>
    <t>Number of hours worked on the project / activity</t>
  </si>
  <si>
    <t>Oprávnená suma</t>
  </si>
  <si>
    <t>Eligible amount</t>
  </si>
  <si>
    <t>Gross income</t>
  </si>
  <si>
    <t>Employer's contributions</t>
  </si>
  <si>
    <t>Net wage</t>
  </si>
  <si>
    <t>Pay date</t>
  </si>
  <si>
    <t>Payment document number</t>
  </si>
  <si>
    <t>Date:</t>
  </si>
  <si>
    <t>First and last name of the responsible person:</t>
  </si>
  <si>
    <t>Podpis:</t>
  </si>
  <si>
    <t>Signature:</t>
  </si>
  <si>
    <t>Summary sheet - Staff Costs</t>
  </si>
  <si>
    <t>Job Position:</t>
  </si>
  <si>
    <t>Expenditure Item</t>
  </si>
  <si>
    <t>Poradové číslo v zozname účtovných dokladov</t>
  </si>
  <si>
    <t>Item Number in the List of Accounting Documents</t>
  </si>
  <si>
    <t>Sumarizačný hárok - Fond dobrovoľníckej činnosti</t>
  </si>
  <si>
    <t>Summary sheet - Voluntary work fund</t>
  </si>
  <si>
    <t>Meno dobrovoľníka</t>
  </si>
  <si>
    <t>Volunteers' name</t>
  </si>
  <si>
    <t>Popis vykonávanej činnosti</t>
  </si>
  <si>
    <t>Description of works done</t>
  </si>
  <si>
    <t>Dobrovoľník pracuje pre</t>
  </si>
  <si>
    <t>The volunteer works for the</t>
  </si>
  <si>
    <t>Číslo zmluvy</t>
  </si>
  <si>
    <t>Contract number</t>
  </si>
  <si>
    <t>Month</t>
  </si>
  <si>
    <t>Použité ako zdroj spolufinancovania</t>
  </si>
  <si>
    <t>Used as co-financing source</t>
  </si>
  <si>
    <t>Počet hodín</t>
  </si>
  <si>
    <t>Number of hours</t>
  </si>
  <si>
    <t>Sadzba</t>
  </si>
  <si>
    <t>Rate</t>
  </si>
  <si>
    <t>TOTAL</t>
  </si>
  <si>
    <t>Project Management</t>
  </si>
  <si>
    <t>Project Promoter's/Partner's name</t>
  </si>
  <si>
    <t>Calculation test</t>
  </si>
  <si>
    <t>Typ cesty (skratka)</t>
  </si>
  <si>
    <t>Type of trip (abbreviation)</t>
  </si>
  <si>
    <t>Miesto konania (skratka)</t>
  </si>
  <si>
    <t>Venue (abbreviation)</t>
  </si>
  <si>
    <t>PRACOVNÝ VÝKAZ</t>
  </si>
  <si>
    <t>TIMESHEET</t>
  </si>
  <si>
    <t>Číslo a názov projektu:</t>
  </si>
  <si>
    <t>Project Code and Title:</t>
  </si>
  <si>
    <t>Program:</t>
  </si>
  <si>
    <t>Programme:</t>
  </si>
  <si>
    <t>Meno a priezvisko osoby:</t>
  </si>
  <si>
    <t>Name and surname of the person:</t>
  </si>
  <si>
    <t>Job position:</t>
  </si>
  <si>
    <t>Druh zmluvného vzťahu:</t>
  </si>
  <si>
    <t>Type of contract:</t>
  </si>
  <si>
    <t>Obdobie vykonávania činností:</t>
  </si>
  <si>
    <t>MESIAC</t>
  </si>
  <si>
    <t>ROK</t>
  </si>
  <si>
    <t>Period in which works were done:</t>
  </si>
  <si>
    <t>MONTH</t>
  </si>
  <si>
    <t>February</t>
  </si>
  <si>
    <t>YEAR</t>
  </si>
  <si>
    <t>Dátum</t>
  </si>
  <si>
    <t>P.č.</t>
  </si>
  <si>
    <t>No.</t>
  </si>
  <si>
    <t>Date</t>
  </si>
  <si>
    <t>Čas vykonávania prác na projekte/aktivite</t>
  </si>
  <si>
    <t>Duration of works executed on the project/activity:</t>
  </si>
  <si>
    <t>Opis činností  vykonaných v súvislosti s projektom/aktivitou</t>
  </si>
  <si>
    <t>Description of works done in relation to the project/activity</t>
  </si>
  <si>
    <t>Počet odpracovaných hodín na projekte</t>
  </si>
  <si>
    <t>Number of hours worked on the project</t>
  </si>
  <si>
    <t>Hodinová sadzba v eur</t>
  </si>
  <si>
    <t>Hourly rate (in eur)</t>
  </si>
  <si>
    <t>Iný projekt alebo projekty / vlastná činnosť (uviesť)</t>
  </si>
  <si>
    <t>Other project or projects / other works</t>
  </si>
  <si>
    <t>Čas vykonania prác nesúvisiaciach s projektom</t>
  </si>
  <si>
    <t>Duration of executed works unrelated to the project</t>
  </si>
  <si>
    <t>od</t>
  </si>
  <si>
    <t>from</t>
  </si>
  <si>
    <t>do</t>
  </si>
  <si>
    <t>till</t>
  </si>
  <si>
    <t>Meno a priezvisko zamestnanca :</t>
  </si>
  <si>
    <t>Employee's name:</t>
  </si>
  <si>
    <t>Podpis zamestnanca:</t>
  </si>
  <si>
    <t>Employee's signature:</t>
  </si>
  <si>
    <t xml:space="preserve">Meno a priezvisko osoby, ktorá schválila výkaz: </t>
  </si>
  <si>
    <t>Podpis osoby, ktorá schválila výkaz:</t>
  </si>
  <si>
    <t>Vypracoval(a):</t>
  </si>
  <si>
    <t>Elaborated by:</t>
  </si>
  <si>
    <t>Schválil(a):</t>
  </si>
  <si>
    <t>Approved by:</t>
  </si>
  <si>
    <t>Expenditure item</t>
  </si>
  <si>
    <t>Roky</t>
  </si>
  <si>
    <t>January</t>
  </si>
  <si>
    <t>March</t>
  </si>
  <si>
    <t>April</t>
  </si>
  <si>
    <t>May</t>
  </si>
  <si>
    <t>June</t>
  </si>
  <si>
    <t>July</t>
  </si>
  <si>
    <t>August</t>
  </si>
  <si>
    <t>Hodiny</t>
  </si>
  <si>
    <t>September</t>
  </si>
  <si>
    <t>October</t>
  </si>
  <si>
    <t>November</t>
  </si>
  <si>
    <t>December</t>
  </si>
  <si>
    <t>Január</t>
  </si>
  <si>
    <t>Február</t>
  </si>
  <si>
    <t>Marec</t>
  </si>
  <si>
    <t>Apríl</t>
  </si>
  <si>
    <t>Máj</t>
  </si>
  <si>
    <t>Jún</t>
  </si>
  <si>
    <t>Júl</t>
  </si>
  <si>
    <t>Október</t>
  </si>
  <si>
    <t>Deň</t>
  </si>
  <si>
    <t>Dátum-filter</t>
  </si>
  <si>
    <t>Čas výkonu prác na projekte</t>
  </si>
  <si>
    <t>Time at which works on the project were done</t>
  </si>
  <si>
    <t>Name of the person who approved the timesheet:</t>
  </si>
  <si>
    <t>Signature of the person who approved the timesheet:</t>
  </si>
  <si>
    <t>Príloha č. 6 k Usmerneniu k formulárom</t>
  </si>
  <si>
    <t>Annex 6 to the Guidelines on forms</t>
  </si>
  <si>
    <t>Počet hodín dovolenky, sviatkov, PN a pod</t>
  </si>
  <si>
    <t>Number of hours of annual leave, public holidays, sick leave etc</t>
  </si>
  <si>
    <t>Sviatky</t>
  </si>
  <si>
    <t>Aktivity1</t>
  </si>
  <si>
    <t>Aktivity2</t>
  </si>
  <si>
    <t>Aktivity3</t>
  </si>
  <si>
    <t>Aktivity4</t>
  </si>
  <si>
    <t>Aktivity5</t>
  </si>
  <si>
    <t>Aktivity6</t>
  </si>
  <si>
    <t>Aktivity7</t>
  </si>
  <si>
    <t>Aktivity8</t>
  </si>
  <si>
    <t>Number of worked hours unrelated to the Project</t>
  </si>
  <si>
    <t>Opis  činností vykonávaných v danom mesiaci</t>
  </si>
  <si>
    <t>Description of works carried out in the given month</t>
  </si>
  <si>
    <t>Activities_EN</t>
  </si>
  <si>
    <t>Activities_SK</t>
  </si>
  <si>
    <t>Počet odpracovaných hodín  nesúvisiacich s projektom</t>
  </si>
  <si>
    <t>...</t>
  </si>
  <si>
    <t>Uveďte číslo a názov rozpočtovej položky</t>
  </si>
  <si>
    <t>Uveďte číslo a názov ďalšej rozpočtovej položky</t>
  </si>
  <si>
    <t>Provide the number and title of the budget item</t>
  </si>
  <si>
    <t>Provide the number and title of another budget item</t>
  </si>
  <si>
    <t>Orientačný výpočet nárokovateľnej sumy (nepovinné):</t>
  </si>
  <si>
    <t>Indicative calculation of the eligible amount (optional):</t>
  </si>
  <si>
    <t>Celkový počet odpracovaných hodín na projekte</t>
  </si>
  <si>
    <t>Celkový počet odpracovaných hodín v danom mesiaci</t>
  </si>
  <si>
    <t>Total number of hours worked on the Project</t>
  </si>
  <si>
    <t>Total number of hours worked in the given month</t>
  </si>
  <si>
    <t>Celková cena práce podľa výplatnej pásky</t>
  </si>
  <si>
    <t>Zmluva platná do:</t>
  </si>
  <si>
    <t>Contract valid till:</t>
  </si>
  <si>
    <t>Hour limit</t>
  </si>
  <si>
    <t>Limit hodín</t>
  </si>
  <si>
    <t>Doteraz odpracovaný počet hodín (vrátane aktuálneho mesiaca)</t>
  </si>
  <si>
    <t>Hours worked till now (incl. the recent month)</t>
  </si>
  <si>
    <t>The total cost of work according to the payslip</t>
  </si>
  <si>
    <t>Orientačná suma nárokovateľná na projekt</t>
  </si>
  <si>
    <t>Indicative amount chargable on the Project</t>
  </si>
  <si>
    <t>Spolu odpracované na projekte</t>
  </si>
  <si>
    <t>Worked on Project - total</t>
  </si>
  <si>
    <t>Total working time (incl. holidays, sick leaves...)</t>
  </si>
  <si>
    <t>Celkový fond pracovného času (vrátane dovoleniek, PN...)</t>
  </si>
  <si>
    <t>Celkovo odpracované (bez dovoleniek, PN...)</t>
  </si>
  <si>
    <t>Total worked (excl. holidays, sick leaves...)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</si>
</sst>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mm;@"/>
  </numFmts>
  <fonts count="18" x14ac:knownFonts="1">
    <font>
      <sz val="11"/>
      <color theme="1"/>
      <name val="Calibri"/>
      <family val="2"/>
      <charset val="238"/>
      <scheme val="minor"/>
    </font>
    <font>
      <sz val="10"/>
      <name val="Arial"/>
      <family val="2"/>
      <charset val="238"/>
    </font>
    <font>
      <b/>
      <sz val="8"/>
      <name val="Arial"/>
      <family val="2"/>
      <charset val="238"/>
    </font>
    <font>
      <sz val="10"/>
      <name val="Arial"/>
      <family val="2"/>
      <charset val="238"/>
    </font>
    <font>
      <sz val="8"/>
      <name val="Arial"/>
      <family val="2"/>
      <charset val="238"/>
    </font>
    <font>
      <sz val="10"/>
      <name val="Arial CE"/>
      <charset val="238"/>
    </font>
    <font>
      <b/>
      <i/>
      <sz val="8"/>
      <name val="Arial"/>
      <family val="2"/>
      <charset val="238"/>
    </font>
    <font>
      <sz val="11"/>
      <color indexed="8"/>
      <name val="Calibri"/>
      <family val="2"/>
      <charset val="238"/>
    </font>
    <font>
      <sz val="8"/>
      <name val="Calibri"/>
      <family val="2"/>
      <charset val="238"/>
      <scheme val="minor"/>
    </font>
    <font>
      <sz val="8"/>
      <color indexed="8"/>
      <name val="Calibri"/>
      <family val="2"/>
      <charset val="238"/>
      <scheme val="minor"/>
    </font>
    <font>
      <b/>
      <sz val="8"/>
      <name val="Calibri"/>
      <family val="2"/>
      <charset val="238"/>
      <scheme val="minor"/>
    </font>
    <font>
      <b/>
      <sz val="8"/>
      <color indexed="8"/>
      <name val="Calibri"/>
      <family val="2"/>
      <charset val="238"/>
      <scheme val="minor"/>
    </font>
    <font>
      <sz val="8"/>
      <color indexed="10"/>
      <name val="Calibri"/>
      <family val="2"/>
      <charset val="238"/>
      <scheme val="minor"/>
    </font>
    <font>
      <i/>
      <sz val="8"/>
      <name val="Calibri"/>
      <family val="2"/>
      <charset val="238"/>
      <scheme val="minor"/>
    </font>
    <font>
      <sz val="9"/>
      <color indexed="81"/>
      <name val="Segoe UI"/>
      <family val="2"/>
      <charset val="238"/>
    </font>
    <font>
      <i/>
      <sz val="9"/>
      <color indexed="81"/>
      <name val="Segoe UI"/>
      <family val="2"/>
      <charset val="238"/>
    </font>
    <font>
      <b/>
      <sz val="9"/>
      <color indexed="81"/>
      <name val="Segoe UI"/>
      <family val="2"/>
      <charset val="238"/>
    </font>
    <font>
      <sz val="8"/>
      <color theme="0"/>
      <name val="Arial"/>
      <family val="2"/>
      <charset val="238"/>
    </font>
  </fonts>
  <fills count="7">
    <fill>
      <patternFill patternType="none"/>
    </fill>
    <fill>
      <patternFill patternType="gray125"/>
    </fill>
    <fill>
      <patternFill patternType="solid">
        <fgColor theme="0" tint="-0.24994659260841701"/>
        <bgColor indexed="64"/>
      </patternFill>
    </fill>
    <fill>
      <patternFill patternType="solid">
        <fgColor theme="8" tint="0.59999389629810485"/>
        <bgColor indexed="64"/>
      </patternFill>
    </fill>
    <fill>
      <patternFill patternType="solid">
        <fgColor theme="8" tint="0.59996337778862885"/>
        <bgColor indexed="64"/>
      </patternFill>
    </fill>
    <fill>
      <patternFill patternType="solid">
        <fgColor theme="0" tint="-0.249977111117893"/>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top/>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5" fillId="0" borderId="0"/>
    <xf numFmtId="0" fontId="7" fillId="0" borderId="0"/>
  </cellStyleXfs>
  <cellXfs count="97">
    <xf numFmtId="0" fontId="0" fillId="0" borderId="0" xfId="0"/>
    <xf numFmtId="0" fontId="1" fillId="0" borderId="0" xfId="1"/>
    <xf numFmtId="0" fontId="4" fillId="0" borderId="0" xfId="1" applyFont="1" applyAlignment="1">
      <alignment vertical="center"/>
    </xf>
    <xf numFmtId="0" fontId="4" fillId="0" borderId="0" xfId="1" applyFont="1"/>
    <xf numFmtId="0" fontId="2" fillId="0" borderId="1" xfId="1" applyFont="1" applyBorder="1" applyAlignment="1">
      <alignment horizontal="center" vertical="center" wrapText="1"/>
    </xf>
    <xf numFmtId="0" fontId="4" fillId="0" borderId="0" xfId="1" applyFont="1" applyAlignment="1" applyProtection="1">
      <alignment vertical="center"/>
      <protection locked="0"/>
    </xf>
    <xf numFmtId="0" fontId="1" fillId="0" borderId="0" xfId="1"/>
    <xf numFmtId="0" fontId="3" fillId="0" borderId="0" xfId="1" applyFont="1"/>
    <xf numFmtId="0" fontId="4" fillId="0" borderId="0" xfId="1" applyFont="1" applyAlignment="1">
      <alignment horizontal="center" vertical="center"/>
    </xf>
    <xf numFmtId="0" fontId="4" fillId="0" borderId="0" xfId="1" applyFont="1"/>
    <xf numFmtId="0" fontId="4" fillId="0" borderId="1" xfId="1" applyFont="1" applyBorder="1" applyAlignment="1" applyProtection="1">
      <alignment horizontal="center" vertical="center" wrapText="1"/>
      <protection locked="0"/>
    </xf>
    <xf numFmtId="0" fontId="4" fillId="0" borderId="0" xfId="1" applyFont="1" applyAlignment="1" applyProtection="1">
      <alignment vertical="center"/>
      <protection locked="0"/>
    </xf>
    <xf numFmtId="49" fontId="8" fillId="0" borderId="0" xfId="3" applyNumberFormat="1" applyFont="1" applyAlignment="1"/>
    <xf numFmtId="164" fontId="8" fillId="0" borderId="0" xfId="3" applyNumberFormat="1" applyFont="1" applyAlignment="1"/>
    <xf numFmtId="2" fontId="8" fillId="0" borderId="0" xfId="3" applyNumberFormat="1" applyFont="1" applyAlignment="1"/>
    <xf numFmtId="0" fontId="9" fillId="0" borderId="0" xfId="3" applyFont="1" applyBorder="1"/>
    <xf numFmtId="49" fontId="8" fillId="0" borderId="0" xfId="3" applyNumberFormat="1" applyFont="1" applyBorder="1" applyAlignment="1"/>
    <xf numFmtId="14" fontId="8" fillId="0" borderId="0" xfId="3" applyNumberFormat="1" applyFont="1" applyBorder="1" applyAlignment="1"/>
    <xf numFmtId="0" fontId="7" fillId="0" borderId="0" xfId="3" applyBorder="1" applyAlignment="1"/>
    <xf numFmtId="0" fontId="7" fillId="0" borderId="0" xfId="3"/>
    <xf numFmtId="14" fontId="0" fillId="0" borderId="0" xfId="0" applyNumberFormat="1"/>
    <xf numFmtId="0" fontId="0" fillId="0" borderId="0" xfId="0" applyAlignment="1">
      <alignment horizontal="center"/>
    </xf>
    <xf numFmtId="0" fontId="7" fillId="0" borderId="0" xfId="3"/>
    <xf numFmtId="14" fontId="0" fillId="0" borderId="0" xfId="0" applyNumberFormat="1" applyAlignment="1">
      <alignment horizontal="center"/>
    </xf>
    <xf numFmtId="0" fontId="7" fillId="0" borderId="0" xfId="3" applyFill="1"/>
    <xf numFmtId="20" fontId="0" fillId="0" borderId="0" xfId="0" applyNumberFormat="1"/>
    <xf numFmtId="0" fontId="7" fillId="0" borderId="0" xfId="3"/>
    <xf numFmtId="20" fontId="7" fillId="0" borderId="0" xfId="3" applyNumberFormat="1"/>
    <xf numFmtId="0" fontId="7" fillId="0" borderId="0" xfId="3"/>
    <xf numFmtId="14" fontId="9" fillId="0" borderId="0" xfId="3" applyNumberFormat="1" applyFont="1"/>
    <xf numFmtId="49" fontId="11" fillId="0" borderId="0" xfId="3" applyNumberFormat="1" applyFont="1" applyBorder="1" applyAlignment="1"/>
    <xf numFmtId="0" fontId="12" fillId="0" borderId="0" xfId="3" applyFont="1" applyAlignment="1">
      <alignment vertical="center"/>
    </xf>
    <xf numFmtId="14" fontId="9" fillId="0" borderId="0" xfId="3" applyNumberFormat="1" applyFont="1" applyProtection="1">
      <protection locked="0"/>
    </xf>
    <xf numFmtId="164" fontId="9" fillId="0" borderId="0" xfId="3" applyNumberFormat="1" applyFont="1" applyProtection="1">
      <protection locked="0"/>
    </xf>
    <xf numFmtId="49" fontId="9" fillId="0" borderId="0" xfId="3" applyNumberFormat="1" applyFont="1" applyProtection="1">
      <protection locked="0"/>
    </xf>
    <xf numFmtId="14" fontId="13" fillId="0" borderId="9" xfId="3" applyNumberFormat="1" applyFont="1" applyBorder="1" applyAlignment="1" applyProtection="1">
      <alignment vertical="center"/>
      <protection locked="0"/>
    </xf>
    <xf numFmtId="0" fontId="9" fillId="0" borderId="0" xfId="3" applyFont="1" applyBorder="1"/>
    <xf numFmtId="14" fontId="10" fillId="0" borderId="9" xfId="3" applyNumberFormat="1" applyFont="1" applyBorder="1" applyAlignment="1" applyProtection="1">
      <alignment vertical="center"/>
      <protection locked="0"/>
    </xf>
    <xf numFmtId="49" fontId="8" fillId="0" borderId="0" xfId="3" applyNumberFormat="1" applyFont="1" applyBorder="1" applyAlignment="1" applyProtection="1">
      <alignment horizontal="left" vertical="center"/>
      <protection locked="0"/>
    </xf>
    <xf numFmtId="0" fontId="2" fillId="0" borderId="0" xfId="1" applyFont="1" applyFill="1" applyBorder="1" applyAlignment="1">
      <alignment horizontal="center" vertical="center" wrapText="1"/>
    </xf>
    <xf numFmtId="0" fontId="9" fillId="0" borderId="7" xfId="3" applyFont="1" applyBorder="1" applyAlignment="1">
      <alignment horizontal="left" vertical="center"/>
    </xf>
    <xf numFmtId="0" fontId="0" fillId="0" borderId="2" xfId="0" applyBorder="1" applyAlignment="1">
      <alignment horizontal="left" vertical="center"/>
    </xf>
    <xf numFmtId="0" fontId="0" fillId="0" borderId="0" xfId="0" applyBorder="1"/>
    <xf numFmtId="2" fontId="8" fillId="0" borderId="12" xfId="3" applyNumberFormat="1" applyFont="1" applyBorder="1" applyAlignment="1"/>
    <xf numFmtId="0" fontId="4" fillId="0" borderId="11" xfId="1" applyFont="1" applyBorder="1" applyAlignment="1">
      <alignment horizontal="center" vertical="center"/>
    </xf>
    <xf numFmtId="49" fontId="10" fillId="3" borderId="1" xfId="3" applyNumberFormat="1" applyFont="1" applyFill="1" applyBorder="1" applyAlignment="1" applyProtection="1">
      <alignment horizontal="center" vertical="center"/>
      <protection locked="0"/>
    </xf>
    <xf numFmtId="14" fontId="9" fillId="0" borderId="9" xfId="3" applyNumberFormat="1" applyFont="1" applyBorder="1"/>
    <xf numFmtId="0" fontId="4" fillId="0" borderId="0" xfId="1" applyFont="1" applyBorder="1"/>
    <xf numFmtId="0" fontId="4" fillId="0" borderId="0" xfId="1" applyFont="1" applyBorder="1" applyAlignment="1" applyProtection="1">
      <alignment vertical="center"/>
      <protection locked="0"/>
    </xf>
    <xf numFmtId="14" fontId="9" fillId="0" borderId="0" xfId="3" applyNumberFormat="1" applyFont="1" applyBorder="1" applyProtection="1">
      <protection locked="0"/>
    </xf>
    <xf numFmtId="49" fontId="9" fillId="0" borderId="0" xfId="3" applyNumberFormat="1" applyFont="1" applyBorder="1" applyProtection="1">
      <protection locked="0"/>
    </xf>
    <xf numFmtId="0" fontId="0" fillId="0" borderId="0" xfId="0" applyBorder="1" applyAlignment="1">
      <alignment horizontal="left" vertical="center" wrapText="1"/>
    </xf>
    <xf numFmtId="0" fontId="9" fillId="0" borderId="1" xfId="3" applyFont="1" applyBorder="1" applyAlignment="1">
      <alignment horizontal="center" vertical="center" wrapText="1"/>
    </xf>
    <xf numFmtId="49" fontId="10" fillId="4" borderId="1" xfId="3" applyNumberFormat="1" applyFont="1" applyFill="1" applyBorder="1" applyAlignment="1" applyProtection="1">
      <alignment horizontal="center" vertical="center" wrapText="1"/>
      <protection locked="0"/>
    </xf>
    <xf numFmtId="0" fontId="4" fillId="0" borderId="7" xfId="1" applyFont="1" applyBorder="1" applyAlignment="1">
      <alignment vertical="center"/>
    </xf>
    <xf numFmtId="0" fontId="4" fillId="0" borderId="8" xfId="1" applyFont="1" applyBorder="1" applyAlignment="1">
      <alignment vertical="center"/>
    </xf>
    <xf numFmtId="0" fontId="4" fillId="0" borderId="2" xfId="1" applyFont="1" applyBorder="1" applyAlignment="1">
      <alignment vertical="center"/>
    </xf>
    <xf numFmtId="0" fontId="0" fillId="0" borderId="0" xfId="0" applyAlignment="1">
      <alignment vertical="center"/>
    </xf>
    <xf numFmtId="0" fontId="4" fillId="0" borderId="2" xfId="1" applyFont="1" applyBorder="1" applyAlignment="1">
      <alignment horizontal="center" vertical="center"/>
    </xf>
    <xf numFmtId="4" fontId="10" fillId="4" borderId="1" xfId="3" applyNumberFormat="1" applyFont="1" applyFill="1" applyBorder="1" applyAlignment="1" applyProtection="1">
      <alignment horizontal="center" vertical="center" wrapText="1"/>
      <protection locked="0"/>
    </xf>
    <xf numFmtId="0" fontId="2" fillId="0" borderId="0" xfId="1" applyFont="1"/>
    <xf numFmtId="0" fontId="2" fillId="0" borderId="0" xfId="1" applyFont="1" applyBorder="1"/>
    <xf numFmtId="0" fontId="17" fillId="0" borderId="0" xfId="1" applyFont="1" applyAlignment="1" applyProtection="1">
      <alignment vertical="center"/>
      <protection locked="0"/>
    </xf>
    <xf numFmtId="0" fontId="4" fillId="5" borderId="15" xfId="1" applyFont="1" applyFill="1" applyBorder="1" applyAlignment="1" applyProtection="1">
      <alignment horizontal="center" vertical="center" wrapText="1"/>
    </xf>
    <xf numFmtId="0" fontId="4" fillId="5" borderId="1" xfId="1" applyFont="1" applyFill="1" applyBorder="1" applyAlignment="1" applyProtection="1">
      <alignment horizontal="center" vertical="center" wrapText="1"/>
    </xf>
    <xf numFmtId="14" fontId="4" fillId="2" borderId="4" xfId="1" applyNumberFormat="1" applyFont="1" applyFill="1" applyBorder="1" applyAlignment="1" applyProtection="1">
      <alignment horizontal="left" vertical="center" wrapText="1"/>
    </xf>
    <xf numFmtId="0" fontId="6" fillId="2" borderId="10" xfId="1" applyFont="1" applyFill="1" applyBorder="1" applyAlignment="1" applyProtection="1">
      <alignment horizontal="right" vertical="center"/>
    </xf>
    <xf numFmtId="0" fontId="6" fillId="2" borderId="6" xfId="1" applyFont="1" applyFill="1" applyBorder="1" applyAlignment="1" applyProtection="1">
      <alignment horizontal="right" vertical="center"/>
    </xf>
    <xf numFmtId="0" fontId="6" fillId="2" borderId="1" xfId="1" applyFont="1" applyFill="1" applyBorder="1" applyAlignment="1" applyProtection="1">
      <alignment horizontal="center" vertical="center"/>
    </xf>
    <xf numFmtId="0" fontId="4" fillId="0" borderId="1" xfId="1" applyFont="1" applyBorder="1" applyAlignment="1" applyProtection="1">
      <alignment horizontal="center" vertical="center"/>
    </xf>
    <xf numFmtId="4" fontId="6" fillId="2" borderId="1" xfId="1" applyNumberFormat="1" applyFont="1" applyFill="1" applyBorder="1" applyAlignment="1" applyProtection="1">
      <alignment horizontal="center" vertical="center"/>
    </xf>
    <xf numFmtId="0" fontId="2" fillId="2" borderId="5" xfId="1" applyFont="1" applyFill="1" applyBorder="1" applyAlignment="1" applyProtection="1">
      <alignment horizontal="left" vertical="center" wrapText="1"/>
    </xf>
    <xf numFmtId="0" fontId="2" fillId="2" borderId="3" xfId="1" applyFont="1" applyFill="1" applyBorder="1" applyAlignment="1" applyProtection="1">
      <alignment horizontal="center" vertical="center" wrapText="1"/>
    </xf>
    <xf numFmtId="0" fontId="2" fillId="2" borderId="14" xfId="1" applyFont="1" applyFill="1" applyBorder="1" applyAlignment="1" applyProtection="1">
      <alignment horizontal="center" vertical="center" wrapText="1"/>
    </xf>
    <xf numFmtId="0" fontId="2" fillId="3" borderId="3" xfId="1" applyFont="1" applyFill="1" applyBorder="1" applyAlignment="1" applyProtection="1">
      <alignment horizontal="center" vertical="center" wrapText="1"/>
      <protection locked="0"/>
    </xf>
    <xf numFmtId="0" fontId="2" fillId="6" borderId="1" xfId="1" applyFont="1" applyFill="1" applyBorder="1" applyAlignment="1" applyProtection="1">
      <alignment horizontal="center" vertical="center" wrapText="1"/>
      <protection locked="0"/>
    </xf>
    <xf numFmtId="0" fontId="7" fillId="0" borderId="13" xfId="3" applyBorder="1" applyProtection="1">
      <protection locked="0"/>
    </xf>
    <xf numFmtId="0" fontId="0" fillId="0" borderId="0" xfId="0" applyProtection="1">
      <protection locked="0"/>
    </xf>
    <xf numFmtId="14" fontId="8" fillId="0" borderId="0" xfId="3" applyNumberFormat="1" applyFont="1" applyBorder="1" applyAlignment="1" applyProtection="1">
      <protection locked="0"/>
    </xf>
    <xf numFmtId="164" fontId="8" fillId="0" borderId="0" xfId="3" applyNumberFormat="1" applyFont="1" applyAlignment="1" applyProtection="1">
      <protection locked="0"/>
    </xf>
    <xf numFmtId="0" fontId="9" fillId="0" borderId="0" xfId="3" applyFont="1" applyBorder="1" applyProtection="1">
      <protection locked="0"/>
    </xf>
    <xf numFmtId="14" fontId="10" fillId="4" borderId="7" xfId="3" applyNumberFormat="1" applyFont="1" applyFill="1" applyBorder="1" applyAlignment="1" applyProtection="1">
      <alignment horizontal="center" vertical="center" wrapText="1"/>
      <protection locked="0"/>
    </xf>
    <xf numFmtId="14" fontId="0" fillId="0" borderId="8" xfId="0" applyNumberFormat="1" applyBorder="1" applyAlignment="1" applyProtection="1">
      <alignment wrapText="1"/>
      <protection locked="0"/>
    </xf>
    <xf numFmtId="14" fontId="0" fillId="0" borderId="2" xfId="0" applyNumberFormat="1" applyBorder="1" applyAlignment="1" applyProtection="1">
      <alignment wrapText="1"/>
      <protection locked="0"/>
    </xf>
    <xf numFmtId="49" fontId="10" fillId="4" borderId="7" xfId="3" applyNumberFormat="1" applyFont="1" applyFill="1" applyBorder="1" applyAlignment="1" applyProtection="1">
      <alignment horizontal="center" vertical="center" wrapText="1"/>
      <protection locked="0"/>
    </xf>
    <xf numFmtId="0" fontId="0" fillId="0" borderId="8" xfId="0" applyBorder="1" applyAlignment="1" applyProtection="1">
      <alignment wrapText="1"/>
      <protection locked="0"/>
    </xf>
    <xf numFmtId="0" fontId="0" fillId="0" borderId="2" xfId="0" applyBorder="1" applyAlignment="1" applyProtection="1">
      <alignment wrapText="1"/>
      <protection locked="0"/>
    </xf>
    <xf numFmtId="0" fontId="9" fillId="0" borderId="7" xfId="3" applyFont="1" applyBorder="1" applyAlignment="1">
      <alignment horizontal="left" vertical="center" wrapText="1"/>
    </xf>
    <xf numFmtId="0" fontId="0" fillId="0" borderId="2" xfId="0" applyBorder="1" applyAlignment="1">
      <alignment horizontal="left" vertical="center" wrapText="1"/>
    </xf>
    <xf numFmtId="49" fontId="10" fillId="4" borderId="7" xfId="3" applyNumberFormat="1" applyFont="1" applyFill="1"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14" fontId="10" fillId="4" borderId="1" xfId="3" applyNumberFormat="1" applyFont="1" applyFill="1" applyBorder="1" applyAlignment="1" applyProtection="1">
      <alignment horizontal="left" vertical="center" wrapText="1"/>
      <protection locked="0"/>
    </xf>
    <xf numFmtId="14" fontId="0" fillId="0" borderId="1" xfId="0" applyNumberFormat="1" applyBorder="1" applyAlignment="1" applyProtection="1">
      <alignment horizontal="left" vertical="center"/>
      <protection locked="0"/>
    </xf>
    <xf numFmtId="0" fontId="0" fillId="0" borderId="2" xfId="0" applyBorder="1" applyAlignment="1">
      <alignment wrapText="1"/>
    </xf>
    <xf numFmtId="49" fontId="8" fillId="4" borderId="0" xfId="3" applyNumberFormat="1" applyFont="1" applyFill="1" applyBorder="1" applyAlignment="1"/>
    <xf numFmtId="0" fontId="0" fillId="0" borderId="0" xfId="0" applyAlignment="1"/>
  </cellXfs>
  <cellStyles count="4">
    <cellStyle name="Normálna" xfId="0" builtinId="0"/>
    <cellStyle name="Normálna 2" xfId="1"/>
    <cellStyle name="Normálna 3" xfId="3"/>
    <cellStyle name="normálne_priloha_3a" xfId="2"/>
  </cellStyles>
  <dxfs count="29">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Arial"/>
        <scheme val="none"/>
      </font>
      <fill>
        <patternFill patternType="solid">
          <fgColor indexed="64"/>
          <bgColor theme="0" tint="-0.2499465926084170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Arial"/>
        <scheme val="none"/>
      </font>
      <fill>
        <patternFill patternType="solid">
          <fgColor indexed="64"/>
          <bgColor theme="0" tint="-0.2499465926084170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Arial"/>
        <scheme val="none"/>
      </font>
      <fill>
        <patternFill patternType="solid">
          <fgColor indexed="64"/>
          <bgColor theme="0" tint="-0.2499465926084170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Arial"/>
        <scheme val="none"/>
      </font>
      <fill>
        <patternFill patternType="solid">
          <fgColor indexed="64"/>
          <bgColor theme="0" tint="-0.2499465926084170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Arial"/>
        <scheme val="none"/>
      </font>
      <fill>
        <patternFill patternType="solid">
          <fgColor indexed="64"/>
          <bgColor theme="0" tint="-0.2499465926084170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Arial"/>
        <scheme val="none"/>
      </font>
      <fill>
        <patternFill patternType="solid">
          <fgColor indexed="64"/>
          <bgColor theme="0" tint="-0.2499465926084170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8"/>
        <color auto="1"/>
        <name val="Arial"/>
        <scheme val="none"/>
      </font>
      <numFmt numFmtId="19" formatCode="d/m/yyyy"/>
      <fill>
        <patternFill patternType="solid">
          <fgColor indexed="64"/>
          <bgColor theme="0" tint="-0.2499465926084170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8"/>
        <color auto="1"/>
        <name val="Arial"/>
        <scheme val="none"/>
      </font>
      <fill>
        <patternFill patternType="solid">
          <fgColor indexed="64"/>
          <bgColor theme="0" tint="-0.24994659260841701"/>
        </patternFill>
      </fill>
      <alignment horizontal="center" vertical="center" textRotation="0" wrapText="1" indent="0" justifyLastLine="0" shrinkToFit="0" readingOrder="0"/>
      <border diagonalUp="0" diagonalDown="0" outline="0">
        <left/>
        <right style="thin">
          <color indexed="64"/>
        </right>
        <top/>
        <bottom style="thin">
          <color indexed="64"/>
        </bottom>
      </border>
    </dxf>
    <dxf>
      <border outline="0">
        <top style="thin">
          <color indexed="64"/>
        </top>
      </border>
    </dxf>
    <dxf>
      <border outline="0">
        <left style="thin">
          <color indexed="64"/>
        </left>
        <top style="medium">
          <color indexed="64"/>
        </top>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8"/>
        <color auto="1"/>
        <name val="Arial"/>
        <scheme val="none"/>
      </font>
      <fill>
        <patternFill patternType="solid">
          <fgColor indexed="64"/>
          <bgColor theme="0" tint="-0.2499465926084170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color rgb="FFFF0000"/>
      </font>
    </dxf>
    <dxf>
      <fill>
        <patternFill>
          <bgColor rgb="FFFFFF00"/>
        </patternFill>
      </fill>
    </dxf>
    <dxf>
      <fill>
        <patternFill>
          <bgColor rgb="FFFF0000"/>
        </patternFill>
      </fill>
    </dxf>
    <dxf>
      <fill>
        <patternFill>
          <bgColor rgb="FFFFFF00"/>
        </patternFill>
      </fill>
    </dxf>
    <dxf>
      <fill>
        <patternFill>
          <bgColor rgb="FFFF0000"/>
        </patternFill>
      </fill>
    </dxf>
    <dxf>
      <font>
        <color theme="0"/>
      </font>
      <fill>
        <patternFill patternType="none">
          <bgColor auto="1"/>
        </patternFill>
      </fill>
      <border>
        <left style="thin">
          <color auto="1"/>
        </left>
        <right/>
        <top/>
        <bottom/>
        <vertical/>
        <horizontal/>
      </border>
    </dxf>
    <dxf>
      <fill>
        <patternFill>
          <bgColor rgb="FFFF00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1</xdr:rowOff>
    </xdr:from>
    <xdr:to>
      <xdr:col>9</xdr:col>
      <xdr:colOff>895349</xdr:colOff>
      <xdr:row>22</xdr:row>
      <xdr:rowOff>0</xdr:rowOff>
    </xdr:to>
    <xdr:sp macro="" textlink="" fLocksText="0">
      <xdr:nvSpPr>
        <xdr:cNvPr id="2" name="BlokTextu 1"/>
        <xdr:cNvSpPr txBox="1"/>
      </xdr:nvSpPr>
      <xdr:spPr>
        <a:xfrm>
          <a:off x="0" y="3286126"/>
          <a:ext cx="9001124" cy="1266824"/>
        </a:xfrm>
        <a:prstGeom prst="rect">
          <a:avLst/>
        </a:prstGeom>
        <a:solidFill>
          <a:schemeClr val="accent5">
            <a:lumMod val="40000"/>
            <a:lumOff val="60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endParaRPr lang="sk-SK" sz="1100"/>
        </a:p>
      </xdr:txBody>
    </xdr:sp>
    <xdr:clientData/>
  </xdr:twoCellAnchor>
</xdr:wsDr>
</file>

<file path=xl/tables/table1.xml><?xml version="1.0" encoding="utf-8"?>
<table xmlns="http://schemas.openxmlformats.org/spreadsheetml/2006/main" id="1" name="Tabuľka1" displayName="Tabuľka1" ref="A26:G56" headerRowCount="0" totalsRowShown="0" headerRowDxfId="18" dataDxfId="16" headerRowBorderDxfId="17" tableBorderDxfId="15" totalsRowBorderDxfId="14" headerRowCellStyle="Normálna 2" dataCellStyle="Normálna 2">
  <tableColumns count="7">
    <tableColumn id="1" name="Date" headerRowDxfId="13" dataDxfId="12" headerRowCellStyle="Normálna 2" dataCellStyle="Normálna 2">
      <calculatedColumnFormula>IFERROR(List!H2,"")</calculatedColumnFormula>
    </tableColumn>
    <tableColumn id="2" name="Activity" headerRowDxfId="11" dataDxfId="10" headerRowCellStyle="Normálna 2" dataCellStyle="Normálna 2"/>
    <tableColumn id="13" name="Stĺpec6" headerRowDxfId="9" dataDxfId="8" headerRowCellStyle="Normálna 2" dataCellStyle="Normálna 2"/>
    <tableColumn id="12" name="Stĺpec5" headerRowDxfId="7" dataDxfId="6" headerRowCellStyle="Normálna 2" dataCellStyle="Normálna 2"/>
    <tableColumn id="11" name="Stĺpec4" headerRowDxfId="5" dataDxfId="4" headerRowCellStyle="Normálna 2" dataCellStyle="Normálna 2"/>
    <tableColumn id="6" name="Number of hours worked on the project / activity" headerRowDxfId="3" dataDxfId="2" headerRowCellStyle="Normálna 2" dataCellStyle="Normálna 2"/>
    <tableColumn id="4" name="Stĺpec1" headerRowDxfId="1" dataDxfId="0" headerRowCellStyle="Normálna 2" dataCellStyle="Normálna 2"/>
  </tableColumns>
  <tableStyleInfo name="TableStyleLight8" showFirstColumn="0" showLastColumn="0" showRowStripes="1" showColumnStripes="0"/>
</table>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pageSetUpPr fitToPage="1"/>
  </sheetPr>
  <dimension ref="A2:U89"/>
  <sheetViews>
    <sheetView showGridLines="0" tabSelected="1" topLeftCell="A46" zoomScaleNormal="100" workbookViewId="0">
      <selection activeCell="L69" sqref="L69"/>
    </sheetView>
  </sheetViews>
  <sheetFormatPr defaultRowHeight="15" x14ac:dyDescent="0.25"/>
  <cols>
    <col min="1" max="1" width="10.42578125" customWidth="1"/>
    <col min="2" max="10" width="13.42578125" customWidth="1"/>
  </cols>
  <sheetData>
    <row r="2" spans="1:12" x14ac:dyDescent="0.25">
      <c r="A2" s="2" t="str">
        <f>IF(language="EN",VLOOKUP(A3,slovnik,2,FALSE),A3)</f>
        <v>Príloha č. 6 k Usmerneniu k formulárom</v>
      </c>
      <c r="B2" s="1"/>
      <c r="C2" s="6"/>
      <c r="D2" s="6"/>
      <c r="E2" s="6"/>
      <c r="K2" s="1"/>
      <c r="L2" s="1"/>
    </row>
    <row r="3" spans="1:12" ht="15" hidden="1" customHeight="1" x14ac:dyDescent="0.25">
      <c r="A3" s="2" t="s">
        <v>223</v>
      </c>
      <c r="B3" s="1"/>
      <c r="C3" s="6"/>
      <c r="D3" s="6"/>
      <c r="E3" s="6"/>
      <c r="K3" s="1"/>
      <c r="L3" s="1"/>
    </row>
    <row r="4" spans="1:12" ht="15" hidden="1" customHeight="1" x14ac:dyDescent="0.25">
      <c r="A4" s="12" t="s">
        <v>149</v>
      </c>
      <c r="B4" s="6"/>
      <c r="C4" s="6"/>
      <c r="D4" s="6"/>
      <c r="E4" s="6"/>
      <c r="K4" s="6"/>
      <c r="L4" s="6"/>
    </row>
    <row r="5" spans="1:12" ht="27.75" customHeight="1" x14ac:dyDescent="0.25">
      <c r="A5" s="40" t="str">
        <f>IF(language="EN",VLOOKUP(A4,slovnik,2,FALSE),A4)</f>
        <v>Číslo a názov projektu:</v>
      </c>
      <c r="B5" s="41"/>
      <c r="C5" s="89"/>
      <c r="D5" s="90"/>
      <c r="E5" s="90"/>
      <c r="F5" s="90"/>
      <c r="G5" s="91"/>
    </row>
    <row r="6" spans="1:12" hidden="1" x14ac:dyDescent="0.25">
      <c r="A6" s="16" t="s">
        <v>153</v>
      </c>
      <c r="C6" s="77"/>
      <c r="D6" s="77"/>
      <c r="E6" s="77"/>
      <c r="F6" s="77"/>
      <c r="G6" s="77"/>
    </row>
    <row r="7" spans="1:12" ht="27.75" customHeight="1" x14ac:dyDescent="0.25">
      <c r="A7" s="40" t="str">
        <f>IF(language="EN",VLOOKUP(A6,slovnik,2,FALSE),A6)</f>
        <v>Meno a priezvisko osoby:</v>
      </c>
      <c r="B7" s="41"/>
      <c r="C7" s="89"/>
      <c r="D7" s="90"/>
      <c r="E7" s="90"/>
      <c r="F7" s="90"/>
      <c r="G7" s="91"/>
    </row>
    <row r="8" spans="1:12" hidden="1" x14ac:dyDescent="0.25">
      <c r="A8" s="16" t="s">
        <v>156</v>
      </c>
      <c r="B8" s="17"/>
      <c r="C8" s="78"/>
      <c r="D8" s="78"/>
      <c r="E8" s="78"/>
      <c r="F8" s="79"/>
      <c r="G8" s="79"/>
      <c r="H8" s="13"/>
      <c r="I8" s="13"/>
      <c r="J8" s="13"/>
      <c r="K8" s="8"/>
      <c r="L8" s="8"/>
    </row>
    <row r="9" spans="1:12" ht="27.75" customHeight="1" x14ac:dyDescent="0.25">
      <c r="A9" s="40" t="str">
        <f>IF(language="EN",VLOOKUP(A8,slovnik,2,FALSE),A8)</f>
        <v>Druh zmluvného vzťahu:</v>
      </c>
      <c r="B9" s="41"/>
      <c r="C9" s="89"/>
      <c r="D9" s="90"/>
      <c r="E9" s="90"/>
      <c r="F9" s="90"/>
      <c r="G9" s="91"/>
      <c r="H9" s="14"/>
      <c r="I9" s="14"/>
      <c r="J9" s="14"/>
      <c r="K9" s="8"/>
      <c r="L9" s="8"/>
    </row>
    <row r="10" spans="1:12" hidden="1" x14ac:dyDescent="0.25">
      <c r="E10" s="18"/>
      <c r="F10" s="18"/>
      <c r="G10" s="18"/>
      <c r="H10" s="18"/>
      <c r="I10" s="18"/>
      <c r="J10" s="18"/>
      <c r="K10" s="8"/>
      <c r="L10" s="8"/>
    </row>
    <row r="11" spans="1:12" hidden="1" x14ac:dyDescent="0.25">
      <c r="A11" s="16" t="s">
        <v>254</v>
      </c>
      <c r="B11" s="18"/>
      <c r="C11" s="16" t="s">
        <v>257</v>
      </c>
      <c r="D11" s="16" t="s">
        <v>258</v>
      </c>
    </row>
    <row r="12" spans="1:12" ht="32.25" customHeight="1" x14ac:dyDescent="0.25">
      <c r="A12" s="87" t="str">
        <f>IF(language="EN",VLOOKUP(A11,slovnik,2,FALSE),A11)</f>
        <v>Zmluva platná do:</v>
      </c>
      <c r="B12" s="94"/>
      <c r="C12" s="52" t="str">
        <f>IF(language="EN",VLOOKUP(C11,slovnik,2,FALSE),C11)</f>
        <v>Limit hodín</v>
      </c>
      <c r="D12" s="52" t="str">
        <f>IF(language="EN",VLOOKUP(D11,slovnik,2,FALSE),D11)</f>
        <v>Doteraz odpracovaný počet hodín (vrátane aktuálneho mesiaca)</v>
      </c>
      <c r="E12" s="18"/>
      <c r="F12" s="18"/>
      <c r="G12" s="18"/>
      <c r="H12" s="18"/>
      <c r="I12" s="18"/>
      <c r="J12" s="18"/>
      <c r="K12" s="8"/>
      <c r="L12" s="8"/>
    </row>
    <row r="13" spans="1:12" ht="27.75" customHeight="1" x14ac:dyDescent="0.25">
      <c r="A13" s="92"/>
      <c r="B13" s="93"/>
      <c r="C13" s="53"/>
      <c r="D13" s="53"/>
      <c r="E13" s="51"/>
      <c r="F13" s="51"/>
      <c r="G13" s="51"/>
      <c r="H13" s="51"/>
      <c r="I13" s="51"/>
      <c r="J13" s="51"/>
      <c r="K13" s="8"/>
      <c r="L13" s="8"/>
    </row>
    <row r="14" spans="1:12" hidden="1" x14ac:dyDescent="0.25">
      <c r="A14" s="16" t="s">
        <v>158</v>
      </c>
      <c r="B14" s="18"/>
      <c r="C14" s="18"/>
      <c r="D14" s="18"/>
      <c r="E14" s="18"/>
      <c r="F14" s="18"/>
      <c r="G14" s="18"/>
      <c r="H14" s="18"/>
      <c r="I14" s="18"/>
      <c r="J14" s="18"/>
      <c r="K14" s="8"/>
      <c r="L14" s="8"/>
    </row>
    <row r="15" spans="1:12" ht="15" customHeight="1" x14ac:dyDescent="0.25">
      <c r="A15" s="16" t="str">
        <f>IF(language="EN",VLOOKUP(A14,slovnik,2,FALSE),A14)</f>
        <v>Obdobie vykonávania činností:</v>
      </c>
      <c r="B15" s="16"/>
      <c r="C15" s="17"/>
      <c r="D15" s="17"/>
      <c r="E15" s="17"/>
      <c r="K15" s="15"/>
      <c r="L15" s="15"/>
    </row>
    <row r="16" spans="1:12" ht="15" hidden="1" customHeight="1" x14ac:dyDescent="0.25">
      <c r="A16" s="16" t="s">
        <v>8</v>
      </c>
      <c r="B16" s="16"/>
      <c r="C16" s="17"/>
      <c r="D16" s="17"/>
      <c r="E16" s="17"/>
      <c r="K16" s="36"/>
      <c r="L16" s="36"/>
    </row>
    <row r="17" spans="1:12" ht="27.75" customHeight="1" x14ac:dyDescent="0.25">
      <c r="A17" s="40" t="str">
        <f>IF(language="EN",VLOOKUP(A16,slovnik,2,FALSE),A16)</f>
        <v>Mesiac</v>
      </c>
      <c r="B17" s="41"/>
      <c r="C17" s="45"/>
      <c r="D17" s="28"/>
      <c r="E17" s="28"/>
      <c r="F17" s="4" t="s">
        <v>1</v>
      </c>
      <c r="G17" s="75" t="s">
        <v>2</v>
      </c>
      <c r="H17" s="28"/>
      <c r="I17" s="28"/>
      <c r="J17" s="28"/>
      <c r="K17" s="22"/>
      <c r="L17" s="22"/>
    </row>
    <row r="18" spans="1:12" hidden="1" x14ac:dyDescent="0.25">
      <c r="A18" s="43" t="s">
        <v>160</v>
      </c>
      <c r="B18" s="44"/>
      <c r="C18" s="76"/>
      <c r="D18" s="28"/>
      <c r="E18" s="28"/>
      <c r="F18" s="28"/>
      <c r="G18" s="28"/>
      <c r="H18" s="28"/>
      <c r="I18" s="28"/>
      <c r="J18" s="28"/>
      <c r="K18" s="28"/>
      <c r="L18" s="28"/>
    </row>
    <row r="19" spans="1:12" ht="27.75" customHeight="1" x14ac:dyDescent="0.25">
      <c r="A19" s="40" t="str">
        <f>IF(language="EN",VLOOKUP(A18,slovnik,2,FALSE),A18)</f>
        <v>ROK</v>
      </c>
      <c r="B19" s="41"/>
      <c r="C19" s="45">
        <v>2022</v>
      </c>
      <c r="D19" s="39"/>
      <c r="E19" s="39"/>
      <c r="K19" s="1"/>
      <c r="L19" s="1"/>
    </row>
    <row r="20" spans="1:12" hidden="1" x14ac:dyDescent="0.25">
      <c r="A20" s="9" t="s">
        <v>237</v>
      </c>
      <c r="B20" s="9"/>
      <c r="C20" s="9"/>
      <c r="D20" s="9"/>
      <c r="E20" s="9"/>
      <c r="F20" s="9"/>
      <c r="G20" s="9"/>
      <c r="H20" s="9"/>
      <c r="I20" s="9"/>
      <c r="J20" s="9"/>
      <c r="L20" s="11"/>
    </row>
    <row r="21" spans="1:12" ht="15" customHeight="1" x14ac:dyDescent="0.25">
      <c r="A21" s="16" t="str">
        <f>IF(language="EN",VLOOKUP(A20,slovnik,2,FALSE),A20)</f>
        <v>Opis  činností vykonávaných v danom mesiaci</v>
      </c>
      <c r="B21" s="16"/>
      <c r="C21" s="17"/>
      <c r="D21" s="17"/>
      <c r="E21" s="17"/>
      <c r="K21" s="36"/>
      <c r="L21" s="36"/>
    </row>
    <row r="22" spans="1:12" ht="99.95" customHeight="1" x14ac:dyDescent="0.25">
      <c r="A22" s="95"/>
      <c r="B22" s="96"/>
      <c r="C22" s="96"/>
      <c r="D22" s="96"/>
      <c r="E22" s="96"/>
      <c r="F22" s="96"/>
      <c r="G22" s="96"/>
      <c r="H22" s="96"/>
      <c r="I22" s="96"/>
      <c r="J22" s="96"/>
      <c r="K22" s="36"/>
      <c r="L22" s="36"/>
    </row>
    <row r="23" spans="1:12" ht="15" customHeight="1" thickBot="1" x14ac:dyDescent="0.3">
      <c r="A23" s="16"/>
      <c r="B23" s="16"/>
      <c r="C23" s="17"/>
      <c r="D23" s="17"/>
      <c r="E23" s="17"/>
      <c r="K23" s="36"/>
      <c r="L23" s="36"/>
    </row>
    <row r="24" spans="1:12" ht="57" thickBot="1" x14ac:dyDescent="0.3">
      <c r="A24" s="71" t="s">
        <v>165</v>
      </c>
      <c r="B24" s="72" t="s">
        <v>243</v>
      </c>
      <c r="C24" s="72" t="s">
        <v>244</v>
      </c>
      <c r="D24" s="72" t="s">
        <v>244</v>
      </c>
      <c r="E24" s="72" t="s">
        <v>244</v>
      </c>
      <c r="F24" s="72" t="s">
        <v>241</v>
      </c>
      <c r="G24" s="72" t="s">
        <v>225</v>
      </c>
      <c r="H24" s="72" t="s">
        <v>263</v>
      </c>
      <c r="I24" s="72" t="s">
        <v>267</v>
      </c>
      <c r="J24" s="72" t="s">
        <v>266</v>
      </c>
      <c r="K24" s="6"/>
      <c r="L24" s="6"/>
    </row>
    <row r="25" spans="1:12" ht="62.25" customHeight="1" thickBot="1" x14ac:dyDescent="0.3">
      <c r="A25" s="71" t="str">
        <f t="shared" ref="A25:G25" si="0">IF(language="EN",VLOOKUP(A24,slovnik,2,FALSE),A24)</f>
        <v>Dátum</v>
      </c>
      <c r="B25" s="74" t="str">
        <f t="shared" si="0"/>
        <v>Uveďte číslo a názov rozpočtovej položky</v>
      </c>
      <c r="C25" s="74" t="str">
        <f t="shared" si="0"/>
        <v>Uveďte číslo a názov ďalšej rozpočtovej položky</v>
      </c>
      <c r="D25" s="74" t="str">
        <f t="shared" si="0"/>
        <v>Uveďte číslo a názov ďalšej rozpočtovej položky</v>
      </c>
      <c r="E25" s="74" t="str">
        <f t="shared" si="0"/>
        <v>Uveďte číslo a názov ďalšej rozpočtovej položky</v>
      </c>
      <c r="F25" s="72" t="str">
        <f t="shared" si="0"/>
        <v>Počet odpracovaných hodín  nesúvisiacich s projektom</v>
      </c>
      <c r="G25" s="72" t="str">
        <f t="shared" si="0"/>
        <v>Počet hodín dovolenky, sviatkov, PN a pod</v>
      </c>
      <c r="H25" s="73" t="str">
        <f t="shared" ref="H25:J25" si="1">IF(language="EN",VLOOKUP(H24,slovnik,2,FALSE),H24)</f>
        <v>Spolu odpracované na projekte</v>
      </c>
      <c r="I25" s="73" t="str">
        <f t="shared" si="1"/>
        <v>Celkovo odpracované (bez dovoleniek, PN...)</v>
      </c>
      <c r="J25" s="73" t="str">
        <f t="shared" si="1"/>
        <v>Celkový fond pracovného času (vrátane dovoleniek, PN...)</v>
      </c>
      <c r="K25" s="6"/>
      <c r="L25" s="6"/>
    </row>
    <row r="26" spans="1:12" x14ac:dyDescent="0.25">
      <c r="A26" s="65" t="str">
        <f>IFERROR(List!H2,"")</f>
        <v/>
      </c>
      <c r="B26" s="10"/>
      <c r="C26" s="10"/>
      <c r="D26" s="10"/>
      <c r="E26" s="10"/>
      <c r="F26" s="10"/>
      <c r="G26" s="10"/>
      <c r="H26" s="63">
        <f>Tabuľka1[[#This Row],[Activity]]+Tabuľka1[[#This Row],[Stĺpec6]]+Tabuľka1[[#This Row],[Stĺpec5]]+Tabuľka1[[#This Row],[Stĺpec4]]</f>
        <v>0</v>
      </c>
      <c r="I26" s="63">
        <f>H26+Tabuľka1[[#This Row],[Number of hours worked on the project / activity]]</f>
        <v>0</v>
      </c>
      <c r="J26" s="63">
        <f>Tabuľka1[[#This Row],[Activity]]+Tabuľka1[[#This Row],[Stĺpec6]]+Tabuľka1[[#This Row],[Stĺpec5]]+Tabuľka1[[#This Row],[Stĺpec4]]+Tabuľka1[[#This Row],[Number of hours worked on the project / activity]]+Tabuľka1[[#This Row],[Stĺpec1]]</f>
        <v>0</v>
      </c>
      <c r="K26" s="62" t="str">
        <f>IF(SUM(Tabuľka1[[#This Row],[Activity]:[Number of hours worked on the project / activity]])&gt;12,"POČET CELKOVO ODPRACOVANÝCH HODÍN NESMIE PRESIAHNUŤ 12 HODÍN V DANÝ DEŇ","")</f>
        <v/>
      </c>
      <c r="L26" s="5"/>
    </row>
    <row r="27" spans="1:12" x14ac:dyDescent="0.25">
      <c r="A27" s="65" t="str">
        <f>IFERROR(List!H3,"")</f>
        <v/>
      </c>
      <c r="B27" s="10"/>
      <c r="C27" s="10"/>
      <c r="D27" s="10"/>
      <c r="E27" s="10"/>
      <c r="F27" s="10"/>
      <c r="G27" s="10"/>
      <c r="H27" s="64">
        <f>Tabuľka1[[#This Row],[Activity]]+Tabuľka1[[#This Row],[Stĺpec6]]+Tabuľka1[[#This Row],[Stĺpec5]]+Tabuľka1[[#This Row],[Stĺpec4]]</f>
        <v>0</v>
      </c>
      <c r="I27" s="64">
        <f>H27+Tabuľka1[[#This Row],[Number of hours worked on the project / activity]]</f>
        <v>0</v>
      </c>
      <c r="J27" s="64">
        <f>Tabuľka1[[#This Row],[Activity]]+Tabuľka1[[#This Row],[Stĺpec6]]+Tabuľka1[[#This Row],[Stĺpec5]]+Tabuľka1[[#This Row],[Stĺpec4]]+Tabuľka1[[#This Row],[Number of hours worked on the project / activity]]+Tabuľka1[[#This Row],[Stĺpec1]]</f>
        <v>0</v>
      </c>
      <c r="K27" s="62" t="str">
        <f>IF(SUM(Tabuľka1[[#This Row],[Activity]:[Number of hours worked on the project / activity]])&gt;12,"POČET CELKOVO ODPRACOVANÝCH HODÍN NESMIE PRESIAHNUŤ 12 HODÍN V DANÝ DEŇ","")</f>
        <v/>
      </c>
      <c r="L27" s="11"/>
    </row>
    <row r="28" spans="1:12" x14ac:dyDescent="0.25">
      <c r="A28" s="65" t="str">
        <f>IFERROR(List!H4,"")</f>
        <v/>
      </c>
      <c r="B28" s="10"/>
      <c r="C28" s="10"/>
      <c r="D28" s="10"/>
      <c r="E28" s="10"/>
      <c r="F28" s="10"/>
      <c r="G28" s="10"/>
      <c r="H28" s="64">
        <f>Tabuľka1[[#This Row],[Activity]]+Tabuľka1[[#This Row],[Stĺpec6]]+Tabuľka1[[#This Row],[Stĺpec5]]+Tabuľka1[[#This Row],[Stĺpec4]]</f>
        <v>0</v>
      </c>
      <c r="I28" s="64">
        <f>H28+Tabuľka1[[#This Row],[Number of hours worked on the project / activity]]</f>
        <v>0</v>
      </c>
      <c r="J28" s="64">
        <f>Tabuľka1[[#This Row],[Activity]]+Tabuľka1[[#This Row],[Stĺpec6]]+Tabuľka1[[#This Row],[Stĺpec5]]+Tabuľka1[[#This Row],[Stĺpec4]]+Tabuľka1[[#This Row],[Number of hours worked on the project / activity]]+Tabuľka1[[#This Row],[Stĺpec1]]</f>
        <v>0</v>
      </c>
      <c r="K28" s="62" t="str">
        <f>IF(SUM(Tabuľka1[[#This Row],[Activity]:[Number of hours worked on the project / activity]])&gt;12,"POČET CELKOVO ODPRACOVANÝCH HODÍN NESMIE PRESIAHNUŤ 12 HODÍN V DANÝ DEŇ","")</f>
        <v/>
      </c>
      <c r="L28" s="11"/>
    </row>
    <row r="29" spans="1:12" x14ac:dyDescent="0.25">
      <c r="A29" s="65" t="str">
        <f>IFERROR(List!H5,"")</f>
        <v/>
      </c>
      <c r="B29" s="10"/>
      <c r="C29" s="10"/>
      <c r="D29" s="10"/>
      <c r="E29" s="10"/>
      <c r="F29" s="10"/>
      <c r="G29" s="10"/>
      <c r="H29" s="64">
        <f>Tabuľka1[[#This Row],[Activity]]+Tabuľka1[[#This Row],[Stĺpec6]]+Tabuľka1[[#This Row],[Stĺpec5]]+Tabuľka1[[#This Row],[Stĺpec4]]</f>
        <v>0</v>
      </c>
      <c r="I29" s="64">
        <f>H29+Tabuľka1[[#This Row],[Number of hours worked on the project / activity]]</f>
        <v>0</v>
      </c>
      <c r="J29" s="64">
        <f>Tabuľka1[[#This Row],[Activity]]+Tabuľka1[[#This Row],[Stĺpec6]]+Tabuľka1[[#This Row],[Stĺpec5]]+Tabuľka1[[#This Row],[Stĺpec4]]+Tabuľka1[[#This Row],[Number of hours worked on the project / activity]]+Tabuľka1[[#This Row],[Stĺpec1]]</f>
        <v>0</v>
      </c>
      <c r="K29" s="62" t="str">
        <f>IF(SUM(Tabuľka1[[#This Row],[Activity]:[Number of hours worked on the project / activity]])&gt;12,"POČET CELKOVO ODPRACOVANÝCH HODÍN NESMIE PRESIAHNUŤ 12 HODÍN V DANÝ DEŇ","")</f>
        <v/>
      </c>
      <c r="L29" s="11"/>
    </row>
    <row r="30" spans="1:12" x14ac:dyDescent="0.25">
      <c r="A30" s="65" t="str">
        <f>IFERROR(List!H6,"")</f>
        <v/>
      </c>
      <c r="B30" s="10"/>
      <c r="C30" s="10"/>
      <c r="D30" s="10"/>
      <c r="E30" s="10"/>
      <c r="F30" s="10"/>
      <c r="G30" s="10"/>
      <c r="H30" s="64">
        <f>Tabuľka1[[#This Row],[Activity]]+Tabuľka1[[#This Row],[Stĺpec6]]+Tabuľka1[[#This Row],[Stĺpec5]]+Tabuľka1[[#This Row],[Stĺpec4]]</f>
        <v>0</v>
      </c>
      <c r="I30" s="64">
        <f>H30+Tabuľka1[[#This Row],[Number of hours worked on the project / activity]]</f>
        <v>0</v>
      </c>
      <c r="J30" s="64">
        <f>Tabuľka1[[#This Row],[Activity]]+Tabuľka1[[#This Row],[Stĺpec6]]+Tabuľka1[[#This Row],[Stĺpec5]]+Tabuľka1[[#This Row],[Stĺpec4]]+Tabuľka1[[#This Row],[Number of hours worked on the project / activity]]+Tabuľka1[[#This Row],[Stĺpec1]]</f>
        <v>0</v>
      </c>
      <c r="K30" s="62" t="str">
        <f>IF(SUM(Tabuľka1[[#This Row],[Activity]:[Number of hours worked on the project / activity]])&gt;12,"POČET CELKOVO ODPRACOVANÝCH HODÍN NESMIE PRESIAHNUŤ 12 HODÍN V DANÝ DEŇ","")</f>
        <v/>
      </c>
      <c r="L30" s="11"/>
    </row>
    <row r="31" spans="1:12" x14ac:dyDescent="0.25">
      <c r="A31" s="65" t="str">
        <f>IFERROR(List!H7,"")</f>
        <v/>
      </c>
      <c r="B31" s="10"/>
      <c r="C31" s="10"/>
      <c r="D31" s="10"/>
      <c r="E31" s="10"/>
      <c r="F31" s="10"/>
      <c r="G31" s="10"/>
      <c r="H31" s="64">
        <f>Tabuľka1[[#This Row],[Activity]]+Tabuľka1[[#This Row],[Stĺpec6]]+Tabuľka1[[#This Row],[Stĺpec5]]+Tabuľka1[[#This Row],[Stĺpec4]]</f>
        <v>0</v>
      </c>
      <c r="I31" s="64">
        <f>H31+Tabuľka1[[#This Row],[Number of hours worked on the project / activity]]</f>
        <v>0</v>
      </c>
      <c r="J31" s="64">
        <f>Tabuľka1[[#This Row],[Activity]]+Tabuľka1[[#This Row],[Stĺpec6]]+Tabuľka1[[#This Row],[Stĺpec5]]+Tabuľka1[[#This Row],[Stĺpec4]]+Tabuľka1[[#This Row],[Number of hours worked on the project / activity]]+Tabuľka1[[#This Row],[Stĺpec1]]</f>
        <v>0</v>
      </c>
      <c r="K31" s="62" t="str">
        <f>IF(SUM(Tabuľka1[[#This Row],[Activity]:[Number of hours worked on the project / activity]])&gt;12,"POČET CELKOVO ODPRACOVANÝCH HODÍN NESMIE PRESIAHNUŤ 12 HODÍN V DANÝ DEŇ","")</f>
        <v/>
      </c>
      <c r="L31" s="11"/>
    </row>
    <row r="32" spans="1:12" x14ac:dyDescent="0.25">
      <c r="A32" s="65" t="str">
        <f>IFERROR(List!H8,"")</f>
        <v/>
      </c>
      <c r="B32" s="10"/>
      <c r="C32" s="10"/>
      <c r="D32" s="10"/>
      <c r="E32" s="10"/>
      <c r="F32" s="10"/>
      <c r="G32" s="10"/>
      <c r="H32" s="64">
        <f>Tabuľka1[[#This Row],[Activity]]+Tabuľka1[[#This Row],[Stĺpec6]]+Tabuľka1[[#This Row],[Stĺpec5]]+Tabuľka1[[#This Row],[Stĺpec4]]</f>
        <v>0</v>
      </c>
      <c r="I32" s="64">
        <f>H32+Tabuľka1[[#This Row],[Number of hours worked on the project / activity]]</f>
        <v>0</v>
      </c>
      <c r="J32" s="64">
        <f>Tabuľka1[[#This Row],[Activity]]+Tabuľka1[[#This Row],[Stĺpec6]]+Tabuľka1[[#This Row],[Stĺpec5]]+Tabuľka1[[#This Row],[Stĺpec4]]+Tabuľka1[[#This Row],[Number of hours worked on the project / activity]]+Tabuľka1[[#This Row],[Stĺpec1]]</f>
        <v>0</v>
      </c>
      <c r="K32" s="62" t="str">
        <f>IF(SUM(Tabuľka1[[#This Row],[Activity]:[Number of hours worked on the project / activity]])&gt;12,"POČET CELKOVO ODPRACOVANÝCH HODÍN NESMIE PRESIAHNUŤ 12 HODÍN V DANÝ DEŇ","")</f>
        <v/>
      </c>
      <c r="L32" s="11"/>
    </row>
    <row r="33" spans="1:12" x14ac:dyDescent="0.25">
      <c r="A33" s="65" t="str">
        <f>IFERROR(List!H9,"")</f>
        <v/>
      </c>
      <c r="B33" s="10"/>
      <c r="C33" s="10"/>
      <c r="D33" s="10"/>
      <c r="E33" s="10"/>
      <c r="F33" s="10"/>
      <c r="G33" s="10"/>
      <c r="H33" s="64">
        <f>Tabuľka1[[#This Row],[Activity]]+Tabuľka1[[#This Row],[Stĺpec6]]+Tabuľka1[[#This Row],[Stĺpec5]]+Tabuľka1[[#This Row],[Stĺpec4]]</f>
        <v>0</v>
      </c>
      <c r="I33" s="64">
        <f>H33+Tabuľka1[[#This Row],[Number of hours worked on the project / activity]]</f>
        <v>0</v>
      </c>
      <c r="J33" s="64">
        <f>Tabuľka1[[#This Row],[Activity]]+Tabuľka1[[#This Row],[Stĺpec6]]+Tabuľka1[[#This Row],[Stĺpec5]]+Tabuľka1[[#This Row],[Stĺpec4]]+Tabuľka1[[#This Row],[Number of hours worked on the project / activity]]+Tabuľka1[[#This Row],[Stĺpec1]]</f>
        <v>0</v>
      </c>
      <c r="K33" s="62" t="str">
        <f>IF(SUM(Tabuľka1[[#This Row],[Activity]:[Number of hours worked on the project / activity]])&gt;12,"POČET CELKOVO ODPRACOVANÝCH HODÍN NESMIE PRESIAHNUŤ 12 HODÍN V DANÝ DEŇ","")</f>
        <v/>
      </c>
      <c r="L33" s="11"/>
    </row>
    <row r="34" spans="1:12" x14ac:dyDescent="0.25">
      <c r="A34" s="65" t="str">
        <f>IFERROR(List!H10,"")</f>
        <v/>
      </c>
      <c r="B34" s="10"/>
      <c r="C34" s="10"/>
      <c r="D34" s="10"/>
      <c r="E34" s="10"/>
      <c r="F34" s="10"/>
      <c r="G34" s="10"/>
      <c r="H34" s="64">
        <f>Tabuľka1[[#This Row],[Activity]]+Tabuľka1[[#This Row],[Stĺpec6]]+Tabuľka1[[#This Row],[Stĺpec5]]+Tabuľka1[[#This Row],[Stĺpec4]]</f>
        <v>0</v>
      </c>
      <c r="I34" s="64">
        <f>H34+Tabuľka1[[#This Row],[Number of hours worked on the project / activity]]</f>
        <v>0</v>
      </c>
      <c r="J34" s="64">
        <f>Tabuľka1[[#This Row],[Activity]]+Tabuľka1[[#This Row],[Stĺpec6]]+Tabuľka1[[#This Row],[Stĺpec5]]+Tabuľka1[[#This Row],[Stĺpec4]]+Tabuľka1[[#This Row],[Number of hours worked on the project / activity]]+Tabuľka1[[#This Row],[Stĺpec1]]</f>
        <v>0</v>
      </c>
      <c r="K34" s="62" t="str">
        <f>IF(SUM(Tabuľka1[[#This Row],[Activity]:[Number of hours worked on the project / activity]])&gt;12,"POČET CELKOVO ODPRACOVANÝCH HODÍN NESMIE PRESIAHNUŤ 12 HODÍN V DANÝ DEŇ","")</f>
        <v/>
      </c>
      <c r="L34" s="11"/>
    </row>
    <row r="35" spans="1:12" x14ac:dyDescent="0.25">
      <c r="A35" s="65" t="str">
        <f>IFERROR(List!H11,"")</f>
        <v/>
      </c>
      <c r="B35" s="10"/>
      <c r="C35" s="10"/>
      <c r="D35" s="10"/>
      <c r="E35" s="10"/>
      <c r="F35" s="10"/>
      <c r="G35" s="10"/>
      <c r="H35" s="64">
        <f>Tabuľka1[[#This Row],[Activity]]+Tabuľka1[[#This Row],[Stĺpec6]]+Tabuľka1[[#This Row],[Stĺpec5]]+Tabuľka1[[#This Row],[Stĺpec4]]</f>
        <v>0</v>
      </c>
      <c r="I35" s="64">
        <f>H35+Tabuľka1[[#This Row],[Number of hours worked on the project / activity]]</f>
        <v>0</v>
      </c>
      <c r="J35" s="64">
        <f>Tabuľka1[[#This Row],[Activity]]+Tabuľka1[[#This Row],[Stĺpec6]]+Tabuľka1[[#This Row],[Stĺpec5]]+Tabuľka1[[#This Row],[Stĺpec4]]+Tabuľka1[[#This Row],[Number of hours worked on the project / activity]]+Tabuľka1[[#This Row],[Stĺpec1]]</f>
        <v>0</v>
      </c>
      <c r="K35" s="62" t="str">
        <f>IF(SUM(Tabuľka1[[#This Row],[Activity]:[Number of hours worked on the project / activity]])&gt;12,"POČET CELKOVO ODPRACOVANÝCH HODÍN NESMIE PRESIAHNUŤ 12 HODÍN V DANÝ DEŇ","")</f>
        <v/>
      </c>
      <c r="L35" s="11"/>
    </row>
    <row r="36" spans="1:12" x14ac:dyDescent="0.25">
      <c r="A36" s="65" t="str">
        <f>IFERROR(List!H12,"")</f>
        <v/>
      </c>
      <c r="B36" s="10"/>
      <c r="C36" s="10"/>
      <c r="D36" s="10"/>
      <c r="E36" s="10"/>
      <c r="F36" s="10"/>
      <c r="G36" s="10"/>
      <c r="H36" s="64">
        <f>Tabuľka1[[#This Row],[Activity]]+Tabuľka1[[#This Row],[Stĺpec6]]+Tabuľka1[[#This Row],[Stĺpec5]]+Tabuľka1[[#This Row],[Stĺpec4]]</f>
        <v>0</v>
      </c>
      <c r="I36" s="64">
        <f>H36+Tabuľka1[[#This Row],[Number of hours worked on the project / activity]]</f>
        <v>0</v>
      </c>
      <c r="J36" s="64">
        <f>Tabuľka1[[#This Row],[Activity]]+Tabuľka1[[#This Row],[Stĺpec6]]+Tabuľka1[[#This Row],[Stĺpec5]]+Tabuľka1[[#This Row],[Stĺpec4]]+Tabuľka1[[#This Row],[Number of hours worked on the project / activity]]+Tabuľka1[[#This Row],[Stĺpec1]]</f>
        <v>0</v>
      </c>
      <c r="K36" s="62" t="str">
        <f>IF(SUM(Tabuľka1[[#This Row],[Activity]:[Number of hours worked on the project / activity]])&gt;12,"POČET CELKOVO ODPRACOVANÝCH HODÍN NESMIE PRESIAHNUŤ 12 HODÍN V DANÝ DEŇ","")</f>
        <v/>
      </c>
      <c r="L36" s="11"/>
    </row>
    <row r="37" spans="1:12" x14ac:dyDescent="0.25">
      <c r="A37" s="65" t="str">
        <f>IFERROR(List!H13,"")</f>
        <v/>
      </c>
      <c r="B37" s="10"/>
      <c r="C37" s="10"/>
      <c r="D37" s="10"/>
      <c r="E37" s="10"/>
      <c r="F37" s="10"/>
      <c r="G37" s="10"/>
      <c r="H37" s="64">
        <f>Tabuľka1[[#This Row],[Activity]]+Tabuľka1[[#This Row],[Stĺpec6]]+Tabuľka1[[#This Row],[Stĺpec5]]+Tabuľka1[[#This Row],[Stĺpec4]]</f>
        <v>0</v>
      </c>
      <c r="I37" s="64">
        <f>H37+Tabuľka1[[#This Row],[Number of hours worked on the project / activity]]</f>
        <v>0</v>
      </c>
      <c r="J37" s="64">
        <f>Tabuľka1[[#This Row],[Activity]]+Tabuľka1[[#This Row],[Stĺpec6]]+Tabuľka1[[#This Row],[Stĺpec5]]+Tabuľka1[[#This Row],[Stĺpec4]]+Tabuľka1[[#This Row],[Number of hours worked on the project / activity]]+Tabuľka1[[#This Row],[Stĺpec1]]</f>
        <v>0</v>
      </c>
      <c r="K37" s="62" t="str">
        <f>IF(SUM(Tabuľka1[[#This Row],[Activity]:[Number of hours worked on the project / activity]])&gt;12,"POČET CELKOVO ODPRACOVANÝCH HODÍN NESMIE PRESIAHNUŤ 12 HODÍN V DANÝ DEŇ","")</f>
        <v/>
      </c>
      <c r="L37" s="11"/>
    </row>
    <row r="38" spans="1:12" x14ac:dyDescent="0.25">
      <c r="A38" s="65" t="str">
        <f>IFERROR(List!H14,"")</f>
        <v/>
      </c>
      <c r="B38" s="10"/>
      <c r="C38" s="10"/>
      <c r="D38" s="10"/>
      <c r="E38" s="10"/>
      <c r="F38" s="10"/>
      <c r="G38" s="10"/>
      <c r="H38" s="64">
        <f>Tabuľka1[[#This Row],[Activity]]+Tabuľka1[[#This Row],[Stĺpec6]]+Tabuľka1[[#This Row],[Stĺpec5]]+Tabuľka1[[#This Row],[Stĺpec4]]</f>
        <v>0</v>
      </c>
      <c r="I38" s="64">
        <f>H38+Tabuľka1[[#This Row],[Number of hours worked on the project / activity]]</f>
        <v>0</v>
      </c>
      <c r="J38" s="64">
        <f>Tabuľka1[[#This Row],[Activity]]+Tabuľka1[[#This Row],[Stĺpec6]]+Tabuľka1[[#This Row],[Stĺpec5]]+Tabuľka1[[#This Row],[Stĺpec4]]+Tabuľka1[[#This Row],[Number of hours worked on the project / activity]]+Tabuľka1[[#This Row],[Stĺpec1]]</f>
        <v>0</v>
      </c>
      <c r="K38" s="62" t="str">
        <f>IF(SUM(Tabuľka1[[#This Row],[Activity]:[Number of hours worked on the project / activity]])&gt;12,"POČET CELKOVO ODPRACOVANÝCH HODÍN NESMIE PRESIAHNUŤ 12 HODÍN V DANÝ DEŇ","")</f>
        <v/>
      </c>
      <c r="L38" s="11"/>
    </row>
    <row r="39" spans="1:12" x14ac:dyDescent="0.25">
      <c r="A39" s="65" t="str">
        <f>IFERROR(List!H15,"")</f>
        <v/>
      </c>
      <c r="B39" s="10"/>
      <c r="C39" s="10"/>
      <c r="D39" s="10"/>
      <c r="E39" s="10"/>
      <c r="F39" s="10"/>
      <c r="G39" s="10"/>
      <c r="H39" s="64">
        <f>Tabuľka1[[#This Row],[Activity]]+Tabuľka1[[#This Row],[Stĺpec6]]+Tabuľka1[[#This Row],[Stĺpec5]]+Tabuľka1[[#This Row],[Stĺpec4]]</f>
        <v>0</v>
      </c>
      <c r="I39" s="64">
        <f>H39+Tabuľka1[[#This Row],[Number of hours worked on the project / activity]]</f>
        <v>0</v>
      </c>
      <c r="J39" s="64">
        <f>Tabuľka1[[#This Row],[Activity]]+Tabuľka1[[#This Row],[Stĺpec6]]+Tabuľka1[[#This Row],[Stĺpec5]]+Tabuľka1[[#This Row],[Stĺpec4]]+Tabuľka1[[#This Row],[Number of hours worked on the project / activity]]+Tabuľka1[[#This Row],[Stĺpec1]]</f>
        <v>0</v>
      </c>
      <c r="K39" s="62" t="str">
        <f>IF(SUM(Tabuľka1[[#This Row],[Activity]:[Number of hours worked on the project / activity]])&gt;12,"POČET CELKOVO ODPRACOVANÝCH HODÍN NESMIE PRESIAHNUŤ 12 HODÍN V DANÝ DEŇ","")</f>
        <v/>
      </c>
      <c r="L39" s="11"/>
    </row>
    <row r="40" spans="1:12" x14ac:dyDescent="0.25">
      <c r="A40" s="65" t="str">
        <f>IFERROR(List!H16,"")</f>
        <v/>
      </c>
      <c r="B40" s="10"/>
      <c r="C40" s="10"/>
      <c r="D40" s="10"/>
      <c r="E40" s="10"/>
      <c r="F40" s="10"/>
      <c r="G40" s="10"/>
      <c r="H40" s="64">
        <f>Tabuľka1[[#This Row],[Activity]]+Tabuľka1[[#This Row],[Stĺpec6]]+Tabuľka1[[#This Row],[Stĺpec5]]+Tabuľka1[[#This Row],[Stĺpec4]]</f>
        <v>0</v>
      </c>
      <c r="I40" s="64">
        <f>H40+Tabuľka1[[#This Row],[Number of hours worked on the project / activity]]</f>
        <v>0</v>
      </c>
      <c r="J40" s="64">
        <f>Tabuľka1[[#This Row],[Activity]]+Tabuľka1[[#This Row],[Stĺpec6]]+Tabuľka1[[#This Row],[Stĺpec5]]+Tabuľka1[[#This Row],[Stĺpec4]]+Tabuľka1[[#This Row],[Number of hours worked on the project / activity]]+Tabuľka1[[#This Row],[Stĺpec1]]</f>
        <v>0</v>
      </c>
      <c r="K40" s="62" t="str">
        <f>IF(SUM(Tabuľka1[[#This Row],[Activity]:[Number of hours worked on the project / activity]])&gt;12,"POČET CELKOVO ODPRACOVANÝCH HODÍN NESMIE PRESIAHNUŤ 12 HODÍN V DANÝ DEŇ","")</f>
        <v/>
      </c>
      <c r="L40" s="11"/>
    </row>
    <row r="41" spans="1:12" x14ac:dyDescent="0.25">
      <c r="A41" s="65" t="str">
        <f>IFERROR(List!H17,"")</f>
        <v/>
      </c>
      <c r="B41" s="10"/>
      <c r="C41" s="10"/>
      <c r="D41" s="10"/>
      <c r="E41" s="10"/>
      <c r="F41" s="10"/>
      <c r="G41" s="10"/>
      <c r="H41" s="64">
        <f>Tabuľka1[[#This Row],[Activity]]+Tabuľka1[[#This Row],[Stĺpec6]]+Tabuľka1[[#This Row],[Stĺpec5]]+Tabuľka1[[#This Row],[Stĺpec4]]</f>
        <v>0</v>
      </c>
      <c r="I41" s="64">
        <f>H41+Tabuľka1[[#This Row],[Number of hours worked on the project / activity]]</f>
        <v>0</v>
      </c>
      <c r="J41" s="64">
        <f>Tabuľka1[[#This Row],[Activity]]+Tabuľka1[[#This Row],[Stĺpec6]]+Tabuľka1[[#This Row],[Stĺpec5]]+Tabuľka1[[#This Row],[Stĺpec4]]+Tabuľka1[[#This Row],[Number of hours worked on the project / activity]]+Tabuľka1[[#This Row],[Stĺpec1]]</f>
        <v>0</v>
      </c>
      <c r="K41" s="62" t="str">
        <f>IF(SUM(Tabuľka1[[#This Row],[Activity]:[Number of hours worked on the project / activity]])&gt;12,"POČET CELKOVO ODPRACOVANÝCH HODÍN NESMIE PRESIAHNUŤ 12 HODÍN V DANÝ DEŇ","")</f>
        <v/>
      </c>
      <c r="L41" s="11"/>
    </row>
    <row r="42" spans="1:12" x14ac:dyDescent="0.25">
      <c r="A42" s="65" t="str">
        <f>IFERROR(List!H18,"")</f>
        <v/>
      </c>
      <c r="B42" s="10"/>
      <c r="C42" s="10"/>
      <c r="D42" s="10"/>
      <c r="E42" s="10"/>
      <c r="F42" s="10"/>
      <c r="G42" s="10"/>
      <c r="H42" s="64">
        <f>Tabuľka1[[#This Row],[Activity]]+Tabuľka1[[#This Row],[Stĺpec6]]+Tabuľka1[[#This Row],[Stĺpec5]]+Tabuľka1[[#This Row],[Stĺpec4]]</f>
        <v>0</v>
      </c>
      <c r="I42" s="64">
        <f>H42+Tabuľka1[[#This Row],[Number of hours worked on the project / activity]]</f>
        <v>0</v>
      </c>
      <c r="J42" s="64">
        <f>Tabuľka1[[#This Row],[Activity]]+Tabuľka1[[#This Row],[Stĺpec6]]+Tabuľka1[[#This Row],[Stĺpec5]]+Tabuľka1[[#This Row],[Stĺpec4]]+Tabuľka1[[#This Row],[Number of hours worked on the project / activity]]+Tabuľka1[[#This Row],[Stĺpec1]]</f>
        <v>0</v>
      </c>
      <c r="K42" s="62" t="str">
        <f>IF(SUM(Tabuľka1[[#This Row],[Activity]:[Number of hours worked on the project / activity]])&gt;12,"POČET CELKOVO ODPRACOVANÝCH HODÍN NESMIE PRESIAHNUŤ 12 HODÍN V DANÝ DEŇ","")</f>
        <v/>
      </c>
      <c r="L42" s="11"/>
    </row>
    <row r="43" spans="1:12" x14ac:dyDescent="0.25">
      <c r="A43" s="65" t="str">
        <f>IFERROR(List!H19,"")</f>
        <v/>
      </c>
      <c r="B43" s="10"/>
      <c r="C43" s="10"/>
      <c r="D43" s="10"/>
      <c r="E43" s="10"/>
      <c r="F43" s="10"/>
      <c r="G43" s="10"/>
      <c r="H43" s="64">
        <f>Tabuľka1[[#This Row],[Activity]]+Tabuľka1[[#This Row],[Stĺpec6]]+Tabuľka1[[#This Row],[Stĺpec5]]+Tabuľka1[[#This Row],[Stĺpec4]]</f>
        <v>0</v>
      </c>
      <c r="I43" s="64">
        <f>H43+Tabuľka1[[#This Row],[Number of hours worked on the project / activity]]</f>
        <v>0</v>
      </c>
      <c r="J43" s="64">
        <f>Tabuľka1[[#This Row],[Activity]]+Tabuľka1[[#This Row],[Stĺpec6]]+Tabuľka1[[#This Row],[Stĺpec5]]+Tabuľka1[[#This Row],[Stĺpec4]]+Tabuľka1[[#This Row],[Number of hours worked on the project / activity]]+Tabuľka1[[#This Row],[Stĺpec1]]</f>
        <v>0</v>
      </c>
      <c r="K43" s="62" t="str">
        <f>IF(SUM(Tabuľka1[[#This Row],[Activity]:[Number of hours worked on the project / activity]])&gt;12,"POČET CELKOVO ODPRACOVANÝCH HODÍN NESMIE PRESIAHNUŤ 12 HODÍN V DANÝ DEŇ","")</f>
        <v/>
      </c>
      <c r="L43" s="11"/>
    </row>
    <row r="44" spans="1:12" x14ac:dyDescent="0.25">
      <c r="A44" s="65" t="str">
        <f>IFERROR(List!H20,"")</f>
        <v/>
      </c>
      <c r="B44" s="10"/>
      <c r="C44" s="10"/>
      <c r="D44" s="10"/>
      <c r="E44" s="10"/>
      <c r="F44" s="10"/>
      <c r="G44" s="10"/>
      <c r="H44" s="64">
        <f>Tabuľka1[[#This Row],[Activity]]+Tabuľka1[[#This Row],[Stĺpec6]]+Tabuľka1[[#This Row],[Stĺpec5]]+Tabuľka1[[#This Row],[Stĺpec4]]</f>
        <v>0</v>
      </c>
      <c r="I44" s="64">
        <f>H44+Tabuľka1[[#This Row],[Number of hours worked on the project / activity]]</f>
        <v>0</v>
      </c>
      <c r="J44" s="64">
        <f>Tabuľka1[[#This Row],[Activity]]+Tabuľka1[[#This Row],[Stĺpec6]]+Tabuľka1[[#This Row],[Stĺpec5]]+Tabuľka1[[#This Row],[Stĺpec4]]+Tabuľka1[[#This Row],[Number of hours worked on the project / activity]]+Tabuľka1[[#This Row],[Stĺpec1]]</f>
        <v>0</v>
      </c>
      <c r="K44" s="62" t="str">
        <f>IF(SUM(Tabuľka1[[#This Row],[Activity]:[Number of hours worked on the project / activity]])&gt;12,"POČET CELKOVO ODPRACOVANÝCH HODÍN NESMIE PRESIAHNUŤ 12 HODÍN V DANÝ DEŇ","")</f>
        <v/>
      </c>
      <c r="L44" s="11"/>
    </row>
    <row r="45" spans="1:12" x14ac:dyDescent="0.25">
      <c r="A45" s="65" t="str">
        <f>IFERROR(List!H21,"")</f>
        <v/>
      </c>
      <c r="B45" s="10"/>
      <c r="C45" s="10"/>
      <c r="D45" s="10"/>
      <c r="E45" s="10"/>
      <c r="F45" s="10"/>
      <c r="G45" s="10"/>
      <c r="H45" s="64">
        <f>Tabuľka1[[#This Row],[Activity]]+Tabuľka1[[#This Row],[Stĺpec6]]+Tabuľka1[[#This Row],[Stĺpec5]]+Tabuľka1[[#This Row],[Stĺpec4]]</f>
        <v>0</v>
      </c>
      <c r="I45" s="64">
        <f>H45+Tabuľka1[[#This Row],[Number of hours worked on the project / activity]]</f>
        <v>0</v>
      </c>
      <c r="J45" s="64">
        <f>Tabuľka1[[#This Row],[Activity]]+Tabuľka1[[#This Row],[Stĺpec6]]+Tabuľka1[[#This Row],[Stĺpec5]]+Tabuľka1[[#This Row],[Stĺpec4]]+Tabuľka1[[#This Row],[Number of hours worked on the project / activity]]+Tabuľka1[[#This Row],[Stĺpec1]]</f>
        <v>0</v>
      </c>
      <c r="K45" s="62" t="str">
        <f>IF(SUM(Tabuľka1[[#This Row],[Activity]:[Number of hours worked on the project / activity]])&gt;12,"POČET CELKOVO ODPRACOVANÝCH HODÍN NESMIE PRESIAHNUŤ 12 HODÍN V DANÝ DEŇ","")</f>
        <v/>
      </c>
      <c r="L45" s="11"/>
    </row>
    <row r="46" spans="1:12" x14ac:dyDescent="0.25">
      <c r="A46" s="65" t="str">
        <f>IFERROR(List!H22,"")</f>
        <v/>
      </c>
      <c r="B46" s="10"/>
      <c r="C46" s="10"/>
      <c r="D46" s="10"/>
      <c r="E46" s="10"/>
      <c r="F46" s="10"/>
      <c r="G46" s="10"/>
      <c r="H46" s="64">
        <f>Tabuľka1[[#This Row],[Activity]]+Tabuľka1[[#This Row],[Stĺpec6]]+Tabuľka1[[#This Row],[Stĺpec5]]+Tabuľka1[[#This Row],[Stĺpec4]]</f>
        <v>0</v>
      </c>
      <c r="I46" s="64">
        <f>H46+Tabuľka1[[#This Row],[Number of hours worked on the project / activity]]</f>
        <v>0</v>
      </c>
      <c r="J46" s="64">
        <f>Tabuľka1[[#This Row],[Activity]]+Tabuľka1[[#This Row],[Stĺpec6]]+Tabuľka1[[#This Row],[Stĺpec5]]+Tabuľka1[[#This Row],[Stĺpec4]]+Tabuľka1[[#This Row],[Number of hours worked on the project / activity]]+Tabuľka1[[#This Row],[Stĺpec1]]</f>
        <v>0</v>
      </c>
      <c r="K46" s="62" t="str">
        <f>IF(SUM(Tabuľka1[[#This Row],[Activity]:[Number of hours worked on the project / activity]])&gt;12,"POČET CELKOVO ODPRACOVANÝCH HODÍN NESMIE PRESIAHNUŤ 12 HODÍN V DANÝ DEŇ","")</f>
        <v/>
      </c>
      <c r="L46" s="11"/>
    </row>
    <row r="47" spans="1:12" x14ac:dyDescent="0.25">
      <c r="A47" s="65" t="str">
        <f>IFERROR(List!H23,"")</f>
        <v/>
      </c>
      <c r="B47" s="10"/>
      <c r="C47" s="10"/>
      <c r="D47" s="10"/>
      <c r="E47" s="10"/>
      <c r="F47" s="10"/>
      <c r="G47" s="10"/>
      <c r="H47" s="64">
        <f>Tabuľka1[[#This Row],[Activity]]+Tabuľka1[[#This Row],[Stĺpec6]]+Tabuľka1[[#This Row],[Stĺpec5]]+Tabuľka1[[#This Row],[Stĺpec4]]</f>
        <v>0</v>
      </c>
      <c r="I47" s="64">
        <f>H47+Tabuľka1[[#This Row],[Number of hours worked on the project / activity]]</f>
        <v>0</v>
      </c>
      <c r="J47" s="64">
        <f>Tabuľka1[[#This Row],[Activity]]+Tabuľka1[[#This Row],[Stĺpec6]]+Tabuľka1[[#This Row],[Stĺpec5]]+Tabuľka1[[#This Row],[Stĺpec4]]+Tabuľka1[[#This Row],[Number of hours worked on the project / activity]]+Tabuľka1[[#This Row],[Stĺpec1]]</f>
        <v>0</v>
      </c>
      <c r="K47" s="62" t="str">
        <f>IF(SUM(Tabuľka1[[#This Row],[Activity]:[Number of hours worked on the project / activity]])&gt;12,"POČET CELKOVO ODPRACOVANÝCH HODÍN NESMIE PRESIAHNUŤ 12 HODÍN V DANÝ DEŇ","")</f>
        <v/>
      </c>
      <c r="L47" s="11"/>
    </row>
    <row r="48" spans="1:12" x14ac:dyDescent="0.25">
      <c r="A48" s="65" t="str">
        <f>IFERROR(List!H24,"")</f>
        <v/>
      </c>
      <c r="B48" s="10"/>
      <c r="C48" s="10"/>
      <c r="D48" s="10"/>
      <c r="E48" s="10"/>
      <c r="F48" s="10"/>
      <c r="G48" s="10"/>
      <c r="H48" s="64">
        <f>Tabuľka1[[#This Row],[Activity]]+Tabuľka1[[#This Row],[Stĺpec6]]+Tabuľka1[[#This Row],[Stĺpec5]]+Tabuľka1[[#This Row],[Stĺpec4]]</f>
        <v>0</v>
      </c>
      <c r="I48" s="64">
        <f>H48+Tabuľka1[[#This Row],[Number of hours worked on the project / activity]]</f>
        <v>0</v>
      </c>
      <c r="J48" s="64">
        <f>Tabuľka1[[#This Row],[Activity]]+Tabuľka1[[#This Row],[Stĺpec6]]+Tabuľka1[[#This Row],[Stĺpec5]]+Tabuľka1[[#This Row],[Stĺpec4]]+Tabuľka1[[#This Row],[Number of hours worked on the project / activity]]+Tabuľka1[[#This Row],[Stĺpec1]]</f>
        <v>0</v>
      </c>
      <c r="K48" s="62" t="str">
        <f>IF(SUM(Tabuľka1[[#This Row],[Activity]:[Number of hours worked on the project / activity]])&gt;12,"POČET CELKOVO ODPRACOVANÝCH HODÍN NESMIE PRESIAHNUŤ 12 HODÍN V DANÝ DEŇ","")</f>
        <v/>
      </c>
      <c r="L48" s="11"/>
    </row>
    <row r="49" spans="1:12" x14ac:dyDescent="0.25">
      <c r="A49" s="65" t="str">
        <f>IFERROR(List!H25,"")</f>
        <v/>
      </c>
      <c r="B49" s="10"/>
      <c r="C49" s="10"/>
      <c r="D49" s="10"/>
      <c r="E49" s="10"/>
      <c r="F49" s="10"/>
      <c r="G49" s="10"/>
      <c r="H49" s="64">
        <f>Tabuľka1[[#This Row],[Activity]]+Tabuľka1[[#This Row],[Stĺpec6]]+Tabuľka1[[#This Row],[Stĺpec5]]+Tabuľka1[[#This Row],[Stĺpec4]]</f>
        <v>0</v>
      </c>
      <c r="I49" s="64">
        <f>H49+Tabuľka1[[#This Row],[Number of hours worked on the project / activity]]</f>
        <v>0</v>
      </c>
      <c r="J49" s="64">
        <f>Tabuľka1[[#This Row],[Activity]]+Tabuľka1[[#This Row],[Stĺpec6]]+Tabuľka1[[#This Row],[Stĺpec5]]+Tabuľka1[[#This Row],[Stĺpec4]]+Tabuľka1[[#This Row],[Number of hours worked on the project / activity]]+Tabuľka1[[#This Row],[Stĺpec1]]</f>
        <v>0</v>
      </c>
      <c r="K49" s="62" t="str">
        <f>IF(SUM(Tabuľka1[[#This Row],[Activity]:[Number of hours worked on the project / activity]])&gt;12,"POČET CELKOVO ODPRACOVANÝCH HODÍN NESMIE PRESIAHNUŤ 12 HODÍN V DANÝ DEŇ","")</f>
        <v/>
      </c>
      <c r="L49" s="11"/>
    </row>
    <row r="50" spans="1:12" x14ac:dyDescent="0.25">
      <c r="A50" s="65" t="str">
        <f>IFERROR(List!H26,"")</f>
        <v/>
      </c>
      <c r="B50" s="10"/>
      <c r="C50" s="10"/>
      <c r="D50" s="10"/>
      <c r="E50" s="10"/>
      <c r="F50" s="10"/>
      <c r="G50" s="10"/>
      <c r="H50" s="64">
        <f>Tabuľka1[[#This Row],[Activity]]+Tabuľka1[[#This Row],[Stĺpec6]]+Tabuľka1[[#This Row],[Stĺpec5]]+Tabuľka1[[#This Row],[Stĺpec4]]</f>
        <v>0</v>
      </c>
      <c r="I50" s="64">
        <f>H50+Tabuľka1[[#This Row],[Number of hours worked on the project / activity]]</f>
        <v>0</v>
      </c>
      <c r="J50" s="64">
        <f>Tabuľka1[[#This Row],[Activity]]+Tabuľka1[[#This Row],[Stĺpec6]]+Tabuľka1[[#This Row],[Stĺpec5]]+Tabuľka1[[#This Row],[Stĺpec4]]+Tabuľka1[[#This Row],[Number of hours worked on the project / activity]]+Tabuľka1[[#This Row],[Stĺpec1]]</f>
        <v>0</v>
      </c>
      <c r="K50" s="62" t="str">
        <f>IF(SUM(Tabuľka1[[#This Row],[Activity]:[Number of hours worked on the project / activity]])&gt;12,"POČET CELKOVO ODPRACOVANÝCH HODÍN NESMIE PRESIAHNUŤ 12 HODÍN V DANÝ DEŇ","")</f>
        <v/>
      </c>
      <c r="L50" s="11"/>
    </row>
    <row r="51" spans="1:12" x14ac:dyDescent="0.25">
      <c r="A51" s="65" t="str">
        <f>IFERROR(List!H27,"")</f>
        <v/>
      </c>
      <c r="B51" s="10"/>
      <c r="C51" s="10"/>
      <c r="D51" s="10"/>
      <c r="E51" s="10"/>
      <c r="F51" s="10"/>
      <c r="G51" s="10"/>
      <c r="H51" s="64">
        <f>Tabuľka1[[#This Row],[Activity]]+Tabuľka1[[#This Row],[Stĺpec6]]+Tabuľka1[[#This Row],[Stĺpec5]]+Tabuľka1[[#This Row],[Stĺpec4]]</f>
        <v>0</v>
      </c>
      <c r="I51" s="64">
        <f>H51+Tabuľka1[[#This Row],[Number of hours worked on the project / activity]]</f>
        <v>0</v>
      </c>
      <c r="J51" s="64">
        <f>Tabuľka1[[#This Row],[Activity]]+Tabuľka1[[#This Row],[Stĺpec6]]+Tabuľka1[[#This Row],[Stĺpec5]]+Tabuľka1[[#This Row],[Stĺpec4]]+Tabuľka1[[#This Row],[Number of hours worked on the project / activity]]+Tabuľka1[[#This Row],[Stĺpec1]]</f>
        <v>0</v>
      </c>
      <c r="K51" s="62" t="str">
        <f>IF(SUM(Tabuľka1[[#This Row],[Activity]:[Number of hours worked on the project / activity]])&gt;12,"POČET CELKOVO ODPRACOVANÝCH HODÍN NESMIE PRESIAHNUŤ 12 HODÍN V DANÝ DEŇ","")</f>
        <v/>
      </c>
      <c r="L51" s="11"/>
    </row>
    <row r="52" spans="1:12" x14ac:dyDescent="0.25">
      <c r="A52" s="65" t="str">
        <f>IFERROR(List!H28,"")</f>
        <v/>
      </c>
      <c r="B52" s="10"/>
      <c r="C52" s="10"/>
      <c r="D52" s="10"/>
      <c r="E52" s="10"/>
      <c r="F52" s="10"/>
      <c r="G52" s="10"/>
      <c r="H52" s="64">
        <f>Tabuľka1[[#This Row],[Activity]]+Tabuľka1[[#This Row],[Stĺpec6]]+Tabuľka1[[#This Row],[Stĺpec5]]+Tabuľka1[[#This Row],[Stĺpec4]]</f>
        <v>0</v>
      </c>
      <c r="I52" s="64">
        <f>H52+Tabuľka1[[#This Row],[Number of hours worked on the project / activity]]</f>
        <v>0</v>
      </c>
      <c r="J52" s="64">
        <f>Tabuľka1[[#This Row],[Activity]]+Tabuľka1[[#This Row],[Stĺpec6]]+Tabuľka1[[#This Row],[Stĺpec5]]+Tabuľka1[[#This Row],[Stĺpec4]]+Tabuľka1[[#This Row],[Number of hours worked on the project / activity]]+Tabuľka1[[#This Row],[Stĺpec1]]</f>
        <v>0</v>
      </c>
      <c r="K52" s="62" t="str">
        <f>IF(SUM(Tabuľka1[[#This Row],[Activity]:[Number of hours worked on the project / activity]])&gt;12,"POČET CELKOVO ODPRACOVANÝCH HODÍN NESMIE PRESIAHNUŤ 12 HODÍN V DANÝ DEŇ","")</f>
        <v/>
      </c>
      <c r="L52" s="11"/>
    </row>
    <row r="53" spans="1:12" x14ac:dyDescent="0.25">
      <c r="A53" s="65" t="str">
        <f>IFERROR(List!H29,"")</f>
        <v/>
      </c>
      <c r="B53" s="10"/>
      <c r="C53" s="10"/>
      <c r="D53" s="10"/>
      <c r="E53" s="10"/>
      <c r="F53" s="10"/>
      <c r="G53" s="10"/>
      <c r="H53" s="64">
        <f>Tabuľka1[[#This Row],[Activity]]+Tabuľka1[[#This Row],[Stĺpec6]]+Tabuľka1[[#This Row],[Stĺpec5]]+Tabuľka1[[#This Row],[Stĺpec4]]</f>
        <v>0</v>
      </c>
      <c r="I53" s="64">
        <f>H53+Tabuľka1[[#This Row],[Number of hours worked on the project / activity]]</f>
        <v>0</v>
      </c>
      <c r="J53" s="64">
        <f>Tabuľka1[[#This Row],[Activity]]+Tabuľka1[[#This Row],[Stĺpec6]]+Tabuľka1[[#This Row],[Stĺpec5]]+Tabuľka1[[#This Row],[Stĺpec4]]+Tabuľka1[[#This Row],[Number of hours worked on the project / activity]]+Tabuľka1[[#This Row],[Stĺpec1]]</f>
        <v>0</v>
      </c>
      <c r="K53" s="62" t="str">
        <f>IF(SUM(Tabuľka1[[#This Row],[Activity]:[Number of hours worked on the project / activity]])&gt;12,"POČET CELKOVO ODPRACOVANÝCH HODÍN NESMIE PRESIAHNUŤ 12 HODÍN V DANÝ DEŇ","")</f>
        <v/>
      </c>
      <c r="L53" s="11"/>
    </row>
    <row r="54" spans="1:12" x14ac:dyDescent="0.25">
      <c r="A54" s="65" t="str">
        <f>IFERROR(List!H30,"")</f>
        <v/>
      </c>
      <c r="B54" s="10"/>
      <c r="C54" s="10"/>
      <c r="D54" s="10"/>
      <c r="E54" s="10"/>
      <c r="F54" s="10"/>
      <c r="G54" s="10"/>
      <c r="H54" s="64">
        <f>Tabuľka1[[#This Row],[Activity]]+Tabuľka1[[#This Row],[Stĺpec6]]+Tabuľka1[[#This Row],[Stĺpec5]]+Tabuľka1[[#This Row],[Stĺpec4]]</f>
        <v>0</v>
      </c>
      <c r="I54" s="64">
        <f>H54+Tabuľka1[[#This Row],[Number of hours worked on the project / activity]]</f>
        <v>0</v>
      </c>
      <c r="J54" s="64">
        <f>Tabuľka1[[#This Row],[Activity]]+Tabuľka1[[#This Row],[Stĺpec6]]+Tabuľka1[[#This Row],[Stĺpec5]]+Tabuľka1[[#This Row],[Stĺpec4]]+Tabuľka1[[#This Row],[Number of hours worked on the project / activity]]+Tabuľka1[[#This Row],[Stĺpec1]]</f>
        <v>0</v>
      </c>
      <c r="K54" s="62" t="str">
        <f>IF(SUM(Tabuľka1[[#This Row],[Activity]:[Number of hours worked on the project / activity]])&gt;12,"POČET CELKOVO ODPRACOVANÝCH HODÍN NESMIE PRESIAHNUŤ 12 HODÍN V DANÝ DEŇ","")</f>
        <v/>
      </c>
      <c r="L54" s="11"/>
    </row>
    <row r="55" spans="1:12" x14ac:dyDescent="0.25">
      <c r="A55" s="65" t="str">
        <f>IFERROR(List!H31,"")</f>
        <v/>
      </c>
      <c r="B55" s="10"/>
      <c r="C55" s="10"/>
      <c r="D55" s="10"/>
      <c r="E55" s="10"/>
      <c r="F55" s="10"/>
      <c r="G55" s="10"/>
      <c r="H55" s="64">
        <f>Tabuľka1[[#This Row],[Activity]]+Tabuľka1[[#This Row],[Stĺpec6]]+Tabuľka1[[#This Row],[Stĺpec5]]+Tabuľka1[[#This Row],[Stĺpec4]]</f>
        <v>0</v>
      </c>
      <c r="I55" s="64">
        <f>H55+Tabuľka1[[#This Row],[Number of hours worked on the project / activity]]</f>
        <v>0</v>
      </c>
      <c r="J55" s="64">
        <f>Tabuľka1[[#This Row],[Activity]]+Tabuľka1[[#This Row],[Stĺpec6]]+Tabuľka1[[#This Row],[Stĺpec5]]+Tabuľka1[[#This Row],[Stĺpec4]]+Tabuľka1[[#This Row],[Number of hours worked on the project / activity]]+Tabuľka1[[#This Row],[Stĺpec1]]</f>
        <v>0</v>
      </c>
      <c r="K55" s="62" t="str">
        <f>IF(SUM(Tabuľka1[[#This Row],[Activity]:[Number of hours worked on the project / activity]])&gt;12,"POČET CELKOVO ODPRACOVANÝCH HODÍN NESMIE PRESIAHNUŤ 12 HODÍN V DANÝ DEŇ","")</f>
        <v/>
      </c>
      <c r="L55" s="11"/>
    </row>
    <row r="56" spans="1:12" x14ac:dyDescent="0.25">
      <c r="A56" s="65" t="str">
        <f>IFERROR(List!H32,"")</f>
        <v/>
      </c>
      <c r="B56" s="10"/>
      <c r="C56" s="10"/>
      <c r="D56" s="10"/>
      <c r="E56" s="10"/>
      <c r="F56" s="10"/>
      <c r="G56" s="10"/>
      <c r="H56" s="64">
        <f>Tabuľka1[[#This Row],[Activity]]+Tabuľka1[[#This Row],[Stĺpec6]]+Tabuľka1[[#This Row],[Stĺpec5]]+Tabuľka1[[#This Row],[Stĺpec4]]</f>
        <v>0</v>
      </c>
      <c r="I56" s="64">
        <f>H56+Tabuľka1[[#This Row],[Number of hours worked on the project / activity]]</f>
        <v>0</v>
      </c>
      <c r="J56" s="64">
        <f>Tabuľka1[[#This Row],[Activity]]+Tabuľka1[[#This Row],[Stĺpec6]]+Tabuľka1[[#This Row],[Stĺpec5]]+Tabuľka1[[#This Row],[Stĺpec4]]+Tabuľka1[[#This Row],[Number of hours worked on the project / activity]]+Tabuľka1[[#This Row],[Stĺpec1]]</f>
        <v>0</v>
      </c>
      <c r="K56" s="62" t="str">
        <f>IF(SUM(Tabuľka1[[#This Row],[Activity]:[Number of hours worked on the project / activity]])&gt;12,"POČET CELKOVO ODPRACOVANÝCH HODÍN NESMIE PRESIAHNUŤ 12 HODÍN V DANÝ DEŇ","")</f>
        <v/>
      </c>
      <c r="L56" s="11"/>
    </row>
    <row r="57" spans="1:12" ht="15.75" thickBot="1" x14ac:dyDescent="0.3">
      <c r="A57" s="66" t="str">
        <f>IF(language="EN","Total","Celkom")</f>
        <v>Celkom</v>
      </c>
      <c r="B57" s="67">
        <f>SUM(Tabuľka1[[#All],[Activity]])</f>
        <v>0</v>
      </c>
      <c r="C57" s="67">
        <f>SUM(Tabuľka1[[#All],[Stĺpec6]])</f>
        <v>0</v>
      </c>
      <c r="D57" s="67">
        <f>SUM(Tabuľka1[[#All],[Stĺpec5]])</f>
        <v>0</v>
      </c>
      <c r="E57" s="67">
        <f>SUM(Tabuľka1[[#All],[Stĺpec4]])</f>
        <v>0</v>
      </c>
      <c r="F57" s="67">
        <f>SUM(Tabuľka1[[#All],[Number of hours worked on the project / activity]])</f>
        <v>0</v>
      </c>
      <c r="G57" s="67">
        <f>SUM(Tabuľka1[[#All],[Stĺpec1]])</f>
        <v>0</v>
      </c>
      <c r="H57" s="67">
        <f>SUM(H26:H56)</f>
        <v>0</v>
      </c>
      <c r="I57" s="67">
        <f>SUM(I26:I56)</f>
        <v>0</v>
      </c>
      <c r="J57" s="67">
        <f>SUM(J26:J56)</f>
        <v>0</v>
      </c>
      <c r="L57" s="11"/>
    </row>
    <row r="58" spans="1:12" x14ac:dyDescent="0.25">
      <c r="A58" s="3"/>
      <c r="B58" s="3"/>
      <c r="C58" s="9"/>
      <c r="D58" s="9"/>
      <c r="E58" s="9"/>
      <c r="F58" s="3"/>
      <c r="G58" s="9"/>
      <c r="H58" s="9"/>
      <c r="I58" s="9"/>
      <c r="J58" s="9"/>
      <c r="L58" s="11"/>
    </row>
    <row r="59" spans="1:12" x14ac:dyDescent="0.25">
      <c r="A59" s="9"/>
      <c r="B59" s="9"/>
      <c r="C59" s="9"/>
      <c r="D59" s="9"/>
      <c r="E59" s="9"/>
      <c r="F59" s="9"/>
      <c r="G59" s="9"/>
      <c r="H59" s="9"/>
      <c r="I59" s="9"/>
      <c r="J59" s="9"/>
      <c r="L59" s="11"/>
    </row>
    <row r="60" spans="1:12" hidden="1" x14ac:dyDescent="0.25">
      <c r="A60" s="9" t="s">
        <v>247</v>
      </c>
      <c r="B60" s="9"/>
      <c r="C60" s="9"/>
      <c r="D60" s="9"/>
      <c r="E60" s="9"/>
      <c r="F60" s="9"/>
      <c r="G60" s="9"/>
      <c r="H60" s="9"/>
      <c r="I60" s="9"/>
      <c r="J60" s="9"/>
      <c r="L60" s="11"/>
    </row>
    <row r="61" spans="1:12" x14ac:dyDescent="0.25">
      <c r="A61" s="9" t="str">
        <f>IF(language="EN",VLOOKUP(A60,slovnik,2,FALSE),A60)</f>
        <v>Orientačný výpočet nárokovateľnej sumy (nepovinné):</v>
      </c>
      <c r="B61" s="9"/>
      <c r="C61" s="9"/>
      <c r="D61" s="9"/>
      <c r="E61" s="9"/>
      <c r="F61" s="9"/>
      <c r="G61" s="9"/>
      <c r="H61" s="9"/>
      <c r="I61" s="9"/>
      <c r="J61" s="9"/>
      <c r="L61" s="11"/>
    </row>
    <row r="62" spans="1:12" hidden="1" x14ac:dyDescent="0.25">
      <c r="A62" s="9" t="s">
        <v>249</v>
      </c>
      <c r="B62" s="9"/>
      <c r="C62" s="9"/>
      <c r="D62" s="9"/>
      <c r="E62" s="9"/>
      <c r="F62" s="9"/>
      <c r="G62" s="9"/>
      <c r="H62" s="9"/>
      <c r="I62" s="9"/>
      <c r="J62" s="9"/>
      <c r="L62" s="11"/>
    </row>
    <row r="63" spans="1:12" s="57" customFormat="1" ht="27.75" customHeight="1" x14ac:dyDescent="0.25">
      <c r="A63" s="54" t="str">
        <f>IF(language="EN",VLOOKUP(A62,slovnik,2,FALSE),A62)</f>
        <v>Celkový počet odpracovaných hodín na projekte</v>
      </c>
      <c r="B63" s="55"/>
      <c r="C63" s="56"/>
      <c r="D63" s="68">
        <f>B57+C57+D57+E57</f>
        <v>0</v>
      </c>
      <c r="E63" s="2"/>
      <c r="F63" s="2"/>
      <c r="G63" s="2"/>
      <c r="H63" s="2"/>
      <c r="I63" s="2"/>
      <c r="J63" s="2"/>
      <c r="L63" s="11"/>
    </row>
    <row r="64" spans="1:12" s="57" customFormat="1" hidden="1" x14ac:dyDescent="0.25">
      <c r="A64" s="54" t="s">
        <v>250</v>
      </c>
      <c r="B64" s="55"/>
      <c r="C64" s="56"/>
      <c r="D64" s="69"/>
      <c r="E64" s="2"/>
      <c r="F64" s="2"/>
      <c r="G64" s="2"/>
      <c r="H64" s="2"/>
      <c r="I64" s="2"/>
      <c r="J64" s="2"/>
      <c r="L64" s="11"/>
    </row>
    <row r="65" spans="1:21" s="57" customFormat="1" ht="27.75" customHeight="1" x14ac:dyDescent="0.25">
      <c r="A65" s="54" t="str">
        <f>IF(language="EN",VLOOKUP(A64,slovnik,2,FALSE),A64)</f>
        <v>Celkový počet odpracovaných hodín v danom mesiaci</v>
      </c>
      <c r="B65" s="55"/>
      <c r="C65" s="56"/>
      <c r="D65" s="68">
        <f>I57</f>
        <v>0</v>
      </c>
      <c r="E65" s="2"/>
      <c r="F65" s="2"/>
      <c r="G65" s="2"/>
      <c r="H65" s="2"/>
      <c r="I65" s="2"/>
      <c r="J65" s="2"/>
      <c r="L65" s="11"/>
    </row>
    <row r="66" spans="1:21" s="57" customFormat="1" hidden="1" x14ac:dyDescent="0.25">
      <c r="A66" s="2" t="s">
        <v>253</v>
      </c>
      <c r="B66" s="2"/>
      <c r="C66" s="2"/>
      <c r="D66" s="8"/>
      <c r="E66" s="2"/>
      <c r="F66" s="2"/>
      <c r="G66" s="2"/>
      <c r="H66" s="2"/>
      <c r="I66" s="2"/>
      <c r="J66" s="2"/>
      <c r="L66" s="11"/>
    </row>
    <row r="67" spans="1:21" s="57" customFormat="1" ht="27.75" customHeight="1" x14ac:dyDescent="0.25">
      <c r="A67" s="54" t="str">
        <f>IF(language="EN",VLOOKUP(A66,slovnik,2,FALSE),A66)</f>
        <v>Celková cena práce podľa výplatnej pásky</v>
      </c>
      <c r="B67" s="55"/>
      <c r="C67" s="55"/>
      <c r="D67" s="59"/>
      <c r="E67" s="2"/>
      <c r="F67" s="2"/>
      <c r="G67" s="2"/>
      <c r="H67" s="2"/>
      <c r="I67" s="2"/>
      <c r="J67" s="2"/>
      <c r="L67" s="11"/>
    </row>
    <row r="68" spans="1:21" s="57" customFormat="1" hidden="1" x14ac:dyDescent="0.25">
      <c r="A68" s="54" t="s">
        <v>261</v>
      </c>
      <c r="B68" s="55"/>
      <c r="C68" s="55"/>
      <c r="D68" s="58"/>
      <c r="E68" s="2"/>
      <c r="F68" s="2"/>
      <c r="G68" s="2"/>
      <c r="H68" s="2"/>
      <c r="I68" s="2"/>
      <c r="J68" s="2"/>
      <c r="L68" s="11"/>
    </row>
    <row r="69" spans="1:21" s="57" customFormat="1" ht="27.75" customHeight="1" x14ac:dyDescent="0.25">
      <c r="A69" s="54" t="str">
        <f>IF(language="EN",VLOOKUP(A68,slovnik,2,FALSE),A68)</f>
        <v>Orientačná suma nárokovateľná na projekt</v>
      </c>
      <c r="B69" s="55"/>
      <c r="C69" s="56"/>
      <c r="D69" s="70">
        <f>IFERROR(D63/D65*D67,0)</f>
        <v>0</v>
      </c>
      <c r="E69" s="2"/>
      <c r="F69" s="2"/>
      <c r="G69" s="2"/>
      <c r="H69" s="2"/>
      <c r="I69" s="2"/>
      <c r="J69" s="2"/>
      <c r="L69" s="11"/>
    </row>
    <row r="70" spans="1:21" hidden="1" x14ac:dyDescent="0.25">
      <c r="A70" s="29" t="s">
        <v>191</v>
      </c>
      <c r="B70" s="9"/>
      <c r="C70" s="9"/>
      <c r="D70" s="9"/>
      <c r="E70" s="9"/>
      <c r="F70" s="9"/>
      <c r="G70" s="9"/>
      <c r="H70" s="9"/>
      <c r="I70" s="9"/>
      <c r="J70" s="9"/>
      <c r="K70" s="30"/>
      <c r="L70" s="11"/>
      <c r="M70" s="28"/>
      <c r="N70" s="28"/>
      <c r="O70" s="28"/>
      <c r="P70" s="28"/>
      <c r="Q70" s="28"/>
      <c r="R70" s="28"/>
      <c r="S70" s="28"/>
      <c r="T70" s="28"/>
      <c r="U70" s="28"/>
    </row>
    <row r="71" spans="1:21" x14ac:dyDescent="0.25">
      <c r="A71" s="29"/>
      <c r="B71" s="9"/>
      <c r="C71" s="9"/>
      <c r="D71" s="9"/>
      <c r="E71" s="9"/>
      <c r="F71" s="9"/>
      <c r="G71" s="9"/>
      <c r="H71" s="9"/>
      <c r="I71" s="9"/>
      <c r="J71" s="9"/>
      <c r="K71" s="30"/>
      <c r="L71" s="11"/>
      <c r="M71" s="28"/>
      <c r="N71" s="28"/>
      <c r="O71" s="28"/>
      <c r="P71" s="28"/>
      <c r="Q71" s="28"/>
      <c r="R71" s="28"/>
      <c r="S71" s="28"/>
      <c r="T71" s="28"/>
      <c r="U71" s="28"/>
    </row>
    <row r="72" spans="1:21" x14ac:dyDescent="0.25">
      <c r="A72" s="60" t="str">
        <f>IF(language="EN",VLOOKUP(A70,slovnik,2,FALSE),A70)</f>
        <v>Vypracoval(a):</v>
      </c>
      <c r="B72" s="9"/>
      <c r="C72" s="9"/>
      <c r="D72" s="9"/>
      <c r="E72" s="9"/>
      <c r="F72" s="9"/>
      <c r="G72" s="9"/>
      <c r="H72" s="9"/>
      <c r="I72" s="9"/>
      <c r="J72" s="9"/>
      <c r="L72" s="11"/>
    </row>
    <row r="73" spans="1:21" hidden="1" x14ac:dyDescent="0.25">
      <c r="A73" s="29" t="s">
        <v>185</v>
      </c>
      <c r="B73" s="9"/>
      <c r="C73" s="9"/>
      <c r="D73" s="9"/>
      <c r="E73" s="9"/>
      <c r="F73" s="9"/>
      <c r="G73" s="9"/>
      <c r="H73" s="9"/>
      <c r="I73" s="9"/>
      <c r="J73" s="9"/>
      <c r="K73" s="30"/>
      <c r="L73" s="11"/>
      <c r="M73" s="28"/>
      <c r="N73" s="28"/>
      <c r="O73" s="28"/>
      <c r="P73" s="28"/>
      <c r="Q73" s="28"/>
      <c r="R73" s="28"/>
      <c r="S73" s="28"/>
      <c r="T73" s="28"/>
      <c r="U73" s="28"/>
    </row>
    <row r="74" spans="1:21" ht="27.75" customHeight="1" x14ac:dyDescent="0.25">
      <c r="A74" s="40" t="str">
        <f>IF(language="EN",VLOOKUP(A73,slovnik,2,FALSE),A73)</f>
        <v>Meno a priezvisko zamestnanca :</v>
      </c>
      <c r="B74" s="41"/>
      <c r="C74" s="84"/>
      <c r="D74" s="85"/>
      <c r="E74" s="85"/>
      <c r="F74" s="85"/>
      <c r="G74" s="86"/>
    </row>
    <row r="75" spans="1:21" ht="15" hidden="1" customHeight="1" x14ac:dyDescent="0.25">
      <c r="A75" s="35" t="s">
        <v>33</v>
      </c>
      <c r="B75" s="36"/>
      <c r="C75" s="80"/>
      <c r="D75" s="80"/>
      <c r="E75" s="80"/>
      <c r="F75" s="80"/>
      <c r="G75" s="80"/>
      <c r="H75" s="36"/>
      <c r="I75" s="36"/>
      <c r="J75" s="36"/>
      <c r="K75" s="36"/>
      <c r="L75" s="11"/>
      <c r="M75" s="28"/>
      <c r="N75" s="28"/>
      <c r="O75" s="28"/>
      <c r="P75" s="28"/>
      <c r="Q75" s="28"/>
      <c r="R75" s="28"/>
      <c r="S75" s="28"/>
      <c r="T75" s="28"/>
      <c r="U75" s="28"/>
    </row>
    <row r="76" spans="1:21" ht="27.75" customHeight="1" x14ac:dyDescent="0.25">
      <c r="A76" s="40" t="str">
        <f>IF(language="EN",VLOOKUP(A75,slovnik,2,FALSE),A75)</f>
        <v>Dátum:</v>
      </c>
      <c r="B76" s="41"/>
      <c r="C76" s="81"/>
      <c r="D76" s="82"/>
      <c r="E76" s="82"/>
      <c r="F76" s="82"/>
      <c r="G76" s="83"/>
    </row>
    <row r="77" spans="1:21" ht="15" hidden="1" customHeight="1" x14ac:dyDescent="0.25">
      <c r="A77" s="35" t="s">
        <v>187</v>
      </c>
      <c r="B77" s="36"/>
      <c r="C77" s="80"/>
      <c r="D77" s="80"/>
      <c r="E77" s="80"/>
      <c r="F77" s="80"/>
      <c r="G77" s="80"/>
      <c r="H77" s="36"/>
      <c r="I77" s="36"/>
      <c r="J77" s="36"/>
      <c r="K77" s="36"/>
      <c r="L77" s="11"/>
      <c r="M77" s="28"/>
      <c r="N77" s="28"/>
      <c r="O77" s="28"/>
      <c r="P77" s="28"/>
      <c r="Q77" s="28"/>
      <c r="R77" s="28"/>
      <c r="S77" s="28"/>
      <c r="T77" s="28"/>
      <c r="U77" s="28"/>
    </row>
    <row r="78" spans="1:21" ht="27.75" customHeight="1" x14ac:dyDescent="0.25">
      <c r="A78" s="40" t="str">
        <f>IF(language="EN",VLOOKUP(A77,slovnik,2,FALSE),A77)</f>
        <v>Podpis zamestnanca:</v>
      </c>
      <c r="B78" s="41"/>
      <c r="C78" s="84"/>
      <c r="D78" s="85"/>
      <c r="E78" s="85"/>
      <c r="F78" s="85"/>
      <c r="G78" s="86"/>
    </row>
    <row r="79" spans="1:21" x14ac:dyDescent="0.25">
      <c r="A79" s="37"/>
      <c r="B79" s="38"/>
      <c r="C79" s="38"/>
      <c r="D79" s="38"/>
      <c r="E79" s="38"/>
      <c r="F79" s="38"/>
      <c r="G79" s="38"/>
      <c r="H79" s="38"/>
      <c r="I79" s="38"/>
      <c r="J79" s="38"/>
      <c r="K79" s="34"/>
      <c r="L79" s="11"/>
      <c r="M79" s="28"/>
      <c r="N79" s="28"/>
      <c r="O79" s="28"/>
      <c r="P79" s="28"/>
      <c r="Q79" s="28"/>
      <c r="R79" s="28"/>
      <c r="S79" s="28"/>
      <c r="T79" s="28"/>
      <c r="U79" s="28"/>
    </row>
    <row r="80" spans="1:21" hidden="1" x14ac:dyDescent="0.25">
      <c r="A80" s="49" t="s">
        <v>193</v>
      </c>
      <c r="B80" s="50"/>
      <c r="C80" s="50"/>
      <c r="D80" s="50"/>
      <c r="E80" s="50"/>
      <c r="F80" s="50"/>
      <c r="G80" s="50"/>
      <c r="H80" s="50"/>
      <c r="I80" s="50"/>
      <c r="J80" s="50"/>
      <c r="K80" s="34"/>
      <c r="L80" s="11"/>
      <c r="M80" s="28"/>
      <c r="N80" s="28"/>
      <c r="O80" s="28"/>
      <c r="P80" s="28"/>
      <c r="Q80" s="28"/>
      <c r="R80" s="28"/>
      <c r="S80" s="28"/>
      <c r="T80" s="28"/>
      <c r="U80" s="28"/>
    </row>
    <row r="81" spans="1:21" s="42" customFormat="1" x14ac:dyDescent="0.25">
      <c r="A81" s="61" t="str">
        <f>IF(language="EN",VLOOKUP(A80,slovnik,2,FALSE),A80)</f>
        <v>Schválil(a):</v>
      </c>
      <c r="B81" s="47"/>
      <c r="C81" s="47"/>
      <c r="D81" s="47"/>
      <c r="E81" s="47"/>
      <c r="F81" s="47"/>
      <c r="G81" s="47"/>
      <c r="H81" s="47"/>
      <c r="I81" s="47"/>
      <c r="J81" s="47"/>
      <c r="L81" s="48"/>
    </row>
    <row r="82" spans="1:21" ht="15" hidden="1" customHeight="1" x14ac:dyDescent="0.25">
      <c r="A82" s="46"/>
      <c r="B82" s="30"/>
      <c r="C82" s="30"/>
      <c r="D82" s="30"/>
      <c r="E82" s="30"/>
      <c r="F82" s="30"/>
      <c r="G82" s="30"/>
      <c r="H82" s="30"/>
      <c r="I82" s="30"/>
      <c r="J82" s="30"/>
      <c r="K82" s="36"/>
      <c r="L82" s="11"/>
      <c r="M82" s="31"/>
      <c r="N82" s="31"/>
      <c r="O82" s="31"/>
      <c r="P82" s="31"/>
      <c r="Q82" s="31"/>
      <c r="R82" s="31"/>
      <c r="S82" s="31"/>
      <c r="T82" s="31"/>
      <c r="U82" s="31"/>
    </row>
    <row r="83" spans="1:21" ht="15" hidden="1" customHeight="1" x14ac:dyDescent="0.25">
      <c r="A83" s="35" t="s">
        <v>189</v>
      </c>
      <c r="B83" s="36"/>
      <c r="C83" s="36"/>
      <c r="D83" s="36"/>
      <c r="E83" s="36"/>
      <c r="F83" s="36"/>
      <c r="G83" s="36"/>
      <c r="H83" s="36"/>
      <c r="I83" s="36"/>
      <c r="J83" s="36"/>
      <c r="K83" s="30"/>
      <c r="L83" s="11"/>
      <c r="M83" s="31"/>
      <c r="N83" s="31"/>
      <c r="O83" s="31"/>
      <c r="P83" s="31"/>
      <c r="Q83" s="31"/>
      <c r="R83" s="31"/>
      <c r="S83" s="31"/>
      <c r="T83" s="31"/>
      <c r="U83" s="31"/>
    </row>
    <row r="84" spans="1:21" ht="27.75" customHeight="1" x14ac:dyDescent="0.25">
      <c r="A84" s="87" t="str">
        <f>IF(language="EN",VLOOKUP(A83,slovnik,2,FALSE),A83)</f>
        <v xml:space="preserve">Meno a priezvisko osoby, ktorá schválila výkaz: </v>
      </c>
      <c r="B84" s="88"/>
      <c r="C84" s="84"/>
      <c r="D84" s="85"/>
      <c r="E84" s="85"/>
      <c r="F84" s="85"/>
      <c r="G84" s="86"/>
    </row>
    <row r="85" spans="1:21" ht="15" hidden="1" customHeight="1" x14ac:dyDescent="0.25">
      <c r="A85" s="35" t="s">
        <v>33</v>
      </c>
      <c r="B85" s="36"/>
      <c r="C85" s="80"/>
      <c r="D85" s="80"/>
      <c r="E85" s="80"/>
      <c r="F85" s="80"/>
      <c r="G85" s="80"/>
      <c r="H85" s="36"/>
      <c r="I85" s="36"/>
      <c r="J85" s="36"/>
      <c r="K85" s="30"/>
      <c r="L85" s="11"/>
      <c r="M85" s="31"/>
      <c r="N85" s="31"/>
      <c r="O85" s="31"/>
      <c r="P85" s="31"/>
      <c r="Q85" s="31"/>
      <c r="R85" s="31"/>
      <c r="S85" s="31"/>
      <c r="T85" s="31"/>
      <c r="U85" s="31"/>
    </row>
    <row r="86" spans="1:21" ht="27.75" customHeight="1" x14ac:dyDescent="0.25">
      <c r="A86" s="40" t="str">
        <f>IF(language="EN",VLOOKUP(A85,slovnik,2,FALSE),A85)</f>
        <v>Dátum:</v>
      </c>
      <c r="B86" s="41"/>
      <c r="C86" s="81"/>
      <c r="D86" s="82"/>
      <c r="E86" s="82"/>
      <c r="F86" s="82"/>
      <c r="G86" s="83"/>
    </row>
    <row r="87" spans="1:21" ht="15" hidden="1" customHeight="1" x14ac:dyDescent="0.25">
      <c r="A87" s="35" t="s">
        <v>190</v>
      </c>
      <c r="B87" s="36"/>
      <c r="C87" s="80"/>
      <c r="D87" s="80"/>
      <c r="E87" s="80"/>
      <c r="F87" s="80"/>
      <c r="G87" s="80"/>
      <c r="H87" s="36"/>
      <c r="I87" s="36"/>
      <c r="J87" s="36"/>
      <c r="K87" s="30"/>
      <c r="L87" s="11"/>
      <c r="M87" s="31"/>
      <c r="N87" s="31"/>
      <c r="O87" s="31"/>
      <c r="P87" s="31"/>
      <c r="Q87" s="31"/>
      <c r="R87" s="31"/>
      <c r="S87" s="31"/>
      <c r="T87" s="31"/>
      <c r="U87" s="31"/>
    </row>
    <row r="88" spans="1:21" ht="27.75" customHeight="1" x14ac:dyDescent="0.25">
      <c r="A88" s="87" t="str">
        <f>IF(language="EN",VLOOKUP(A87,slovnik,2,FALSE),A87)</f>
        <v>Podpis osoby, ktorá schválila výkaz:</v>
      </c>
      <c r="B88" s="88"/>
      <c r="C88" s="84"/>
      <c r="D88" s="85"/>
      <c r="E88" s="85"/>
      <c r="F88" s="85"/>
      <c r="G88" s="86"/>
    </row>
    <row r="89" spans="1:21" x14ac:dyDescent="0.25">
      <c r="B89" s="32"/>
      <c r="C89" s="32"/>
      <c r="D89" s="32"/>
      <c r="E89" s="32"/>
      <c r="F89" s="33"/>
      <c r="G89" s="33"/>
      <c r="H89" s="33"/>
      <c r="I89" s="33"/>
      <c r="J89" s="33"/>
    </row>
  </sheetData>
  <sheetProtection sheet="1" selectLockedCells="1"/>
  <mergeCells count="14">
    <mergeCell ref="C86:G86"/>
    <mergeCell ref="C88:G88"/>
    <mergeCell ref="A84:B84"/>
    <mergeCell ref="A88:B88"/>
    <mergeCell ref="C5:G5"/>
    <mergeCell ref="C7:G7"/>
    <mergeCell ref="C9:G9"/>
    <mergeCell ref="C74:G74"/>
    <mergeCell ref="C76:G76"/>
    <mergeCell ref="C78:G78"/>
    <mergeCell ref="C84:G84"/>
    <mergeCell ref="A13:B13"/>
    <mergeCell ref="A12:B12"/>
    <mergeCell ref="A22:J22"/>
  </mergeCells>
  <conditionalFormatting sqref="A26:G56">
    <cfRule type="expression" dxfId="28" priority="13">
      <formula>AND($A26&lt;&gt;"",COUNTIF(sviatky,$A26)&gt;0)</formula>
    </cfRule>
    <cfRule type="expression" dxfId="27" priority="16">
      <formula>AND($A26&lt;&gt;"",WEEKDAY($A26,2)&gt;5)</formula>
    </cfRule>
  </conditionalFormatting>
  <conditionalFormatting sqref="C17">
    <cfRule type="expression" dxfId="26" priority="17">
      <formula>ISBLANK(actual_month)</formula>
    </cfRule>
  </conditionalFormatting>
  <conditionalFormatting sqref="C19">
    <cfRule type="expression" dxfId="25" priority="18">
      <formula>ISBLANK(actual_year)</formula>
    </cfRule>
  </conditionalFormatting>
  <conditionalFormatting sqref="D12:D13">
    <cfRule type="expression" dxfId="24" priority="7">
      <formula>language="EN"</formula>
    </cfRule>
  </conditionalFormatting>
  <conditionalFormatting sqref="H26:I56">
    <cfRule type="expression" dxfId="23" priority="4">
      <formula>AND($A26&lt;&gt;"",COUNTIF(sviatky,$A26)&gt;0)</formula>
    </cfRule>
    <cfRule type="expression" dxfId="22" priority="5">
      <formula>AND($A26&lt;&gt;"",WEEKDAY($A26,2)&gt;5)</formula>
    </cfRule>
  </conditionalFormatting>
  <conditionalFormatting sqref="J26:J56">
    <cfRule type="expression" dxfId="21" priority="2">
      <formula>AND($A26&lt;&gt;"",COUNTIF(sviatky,$A26)&gt;0)</formula>
    </cfRule>
    <cfRule type="expression" dxfId="20" priority="3">
      <formula>AND($A26&lt;&gt;"",WEEKDAY($A26,2)&gt;5)</formula>
    </cfRule>
  </conditionalFormatting>
  <conditionalFormatting sqref="K26:K56">
    <cfRule type="expression" dxfId="19" priority="1">
      <formula>AND(language="Sk",$H26&gt;12)</formula>
    </cfRule>
  </conditionalFormatting>
  <dataValidations count="4">
    <dataValidation type="list" allowBlank="1" showInputMessage="1" showErrorMessage="1" sqref="G17">
      <formula1>"SK,EN"</formula1>
    </dataValidation>
    <dataValidation type="list" allowBlank="1" showInputMessage="1" showErrorMessage="1" sqref="C17">
      <formula1>IF(language="EN",months_list,mesiace_list)</formula1>
    </dataValidation>
    <dataValidation type="list" allowBlank="1" showInputMessage="1" showErrorMessage="1" errorTitle="Nesprávne zadanie/Invalid entry" error="Povolené sú len čísla zo zoznamu/Only numbers from the list allowed" promptTitle="Zoznam hodnôt/List of values" prompt="Vyberte počet hodín zo zoznamu_x000a_Select the number of hours from the list_x000a_" sqref="B26:G56">
      <formula1>hours_worked</formula1>
    </dataValidation>
    <dataValidation type="list" allowBlank="1" showInputMessage="1" showErrorMessage="1" sqref="B23 C19">
      <formula1>years</formula1>
    </dataValidation>
  </dataValidations>
  <pageMargins left="0.7" right="0.7" top="0.75" bottom="0.75" header="0.3" footer="0.3"/>
  <pageSetup scale="68" fitToHeight="0" orientation="portrait" horizontalDpi="300" verticalDpi="300" r:id="rId1"/>
  <rowBreaks count="1" manualBreakCount="1">
    <brk id="45" max="16383" man="1"/>
  </rowBreaks>
  <ignoredErrors>
    <ignoredError sqref="K26:K56 H26" unlockedFormula="1"/>
  </ignoredErrors>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dimension ref="A1:B133"/>
  <sheetViews>
    <sheetView topLeftCell="A112" workbookViewId="0">
      <selection activeCell="B123" sqref="B123"/>
    </sheetView>
  </sheetViews>
  <sheetFormatPr defaultRowHeight="15" x14ac:dyDescent="0.25"/>
  <sheetData>
    <row r="1" spans="1:2" x14ac:dyDescent="0.25">
      <c r="A1" s="7" t="s">
        <v>2</v>
      </c>
      <c r="B1" s="7" t="s">
        <v>35</v>
      </c>
    </row>
    <row r="2" spans="1:2" x14ac:dyDescent="0.25">
      <c r="A2" s="7" t="s">
        <v>36</v>
      </c>
      <c r="B2" s="7" t="s">
        <v>37</v>
      </c>
    </row>
    <row r="3" spans="1:2" x14ac:dyDescent="0.25">
      <c r="A3" s="7" t="s">
        <v>3</v>
      </c>
      <c r="B3" s="7" t="s">
        <v>38</v>
      </c>
    </row>
    <row r="4" spans="1:2" x14ac:dyDescent="0.25">
      <c r="A4" s="7" t="s">
        <v>39</v>
      </c>
      <c r="B4" s="7" t="s">
        <v>40</v>
      </c>
    </row>
    <row r="5" spans="1:2" x14ac:dyDescent="0.25">
      <c r="A5" s="7" t="s">
        <v>41</v>
      </c>
      <c r="B5" s="7" t="s">
        <v>42</v>
      </c>
    </row>
    <row r="6" spans="1:2" x14ac:dyDescent="0.25">
      <c r="A6" s="7" t="s">
        <v>43</v>
      </c>
      <c r="B6" s="7" t="s">
        <v>44</v>
      </c>
    </row>
    <row r="7" spans="1:2" x14ac:dyDescent="0.25">
      <c r="A7" s="6" t="s">
        <v>13</v>
      </c>
      <c r="B7" s="7" t="s">
        <v>45</v>
      </c>
    </row>
    <row r="8" spans="1:2" x14ac:dyDescent="0.25">
      <c r="A8" s="6" t="s">
        <v>24</v>
      </c>
      <c r="B8" s="7" t="s">
        <v>46</v>
      </c>
    </row>
    <row r="9" spans="1:2" x14ac:dyDescent="0.25">
      <c r="A9" s="6" t="s">
        <v>25</v>
      </c>
      <c r="B9" s="7" t="s">
        <v>47</v>
      </c>
    </row>
    <row r="10" spans="1:2" x14ac:dyDescent="0.25">
      <c r="A10" s="6" t="s">
        <v>26</v>
      </c>
      <c r="B10" s="7" t="s">
        <v>48</v>
      </c>
    </row>
    <row r="11" spans="1:2" x14ac:dyDescent="0.25">
      <c r="A11" s="6" t="s">
        <v>27</v>
      </c>
      <c r="B11" s="7" t="s">
        <v>49</v>
      </c>
    </row>
    <row r="12" spans="1:2" x14ac:dyDescent="0.25">
      <c r="A12" s="6" t="s">
        <v>28</v>
      </c>
      <c r="B12" s="7" t="s">
        <v>50</v>
      </c>
    </row>
    <row r="13" spans="1:2" x14ac:dyDescent="0.25">
      <c r="A13" s="6" t="s">
        <v>29</v>
      </c>
      <c r="B13" s="7" t="s">
        <v>51</v>
      </c>
    </row>
    <row r="14" spans="1:2" x14ac:dyDescent="0.25">
      <c r="A14" s="6" t="s">
        <v>30</v>
      </c>
      <c r="B14" s="7" t="s">
        <v>52</v>
      </c>
    </row>
    <row r="15" spans="1:2" x14ac:dyDescent="0.25">
      <c r="A15" s="6" t="s">
        <v>31</v>
      </c>
      <c r="B15" s="7" t="s">
        <v>53</v>
      </c>
    </row>
    <row r="16" spans="1:2" x14ac:dyDescent="0.25">
      <c r="A16" s="6" t="s">
        <v>54</v>
      </c>
      <c r="B16" s="7" t="s">
        <v>55</v>
      </c>
    </row>
    <row r="17" spans="1:2" x14ac:dyDescent="0.25">
      <c r="A17" s="6" t="s">
        <v>56</v>
      </c>
      <c r="B17" s="7" t="s">
        <v>57</v>
      </c>
    </row>
    <row r="18" spans="1:2" x14ac:dyDescent="0.25">
      <c r="A18" s="6" t="s">
        <v>58</v>
      </c>
      <c r="B18" s="7" t="s">
        <v>58</v>
      </c>
    </row>
    <row r="19" spans="1:2" x14ac:dyDescent="0.25">
      <c r="A19" s="6" t="s">
        <v>59</v>
      </c>
      <c r="B19" s="7" t="s">
        <v>59</v>
      </c>
    </row>
    <row r="20" spans="1:2" x14ac:dyDescent="0.25">
      <c r="A20" s="6" t="s">
        <v>60</v>
      </c>
      <c r="B20" s="7" t="s">
        <v>60</v>
      </c>
    </row>
    <row r="21" spans="1:2" x14ac:dyDescent="0.25">
      <c r="A21" s="6" t="s">
        <v>61</v>
      </c>
      <c r="B21" s="7" t="s">
        <v>61</v>
      </c>
    </row>
    <row r="22" spans="1:2" x14ac:dyDescent="0.25">
      <c r="A22" s="6" t="s">
        <v>62</v>
      </c>
      <c r="B22" s="7" t="s">
        <v>63</v>
      </c>
    </row>
    <row r="23" spans="1:2" x14ac:dyDescent="0.25">
      <c r="A23" s="7" t="s">
        <v>21</v>
      </c>
      <c r="B23" s="7" t="s">
        <v>64</v>
      </c>
    </row>
    <row r="24" spans="1:2" x14ac:dyDescent="0.25">
      <c r="A24" s="7" t="s">
        <v>14</v>
      </c>
      <c r="B24" s="7" t="s">
        <v>65</v>
      </c>
    </row>
    <row r="25" spans="1:2" x14ac:dyDescent="0.25">
      <c r="A25" s="6" t="s">
        <v>66</v>
      </c>
      <c r="B25" s="7" t="s">
        <v>67</v>
      </c>
    </row>
    <row r="26" spans="1:2" x14ac:dyDescent="0.25">
      <c r="A26" s="7" t="s">
        <v>68</v>
      </c>
      <c r="B26" s="7" t="s">
        <v>69</v>
      </c>
    </row>
    <row r="27" spans="1:2" x14ac:dyDescent="0.25">
      <c r="A27" s="6" t="s">
        <v>22</v>
      </c>
      <c r="B27" s="7" t="s">
        <v>70</v>
      </c>
    </row>
    <row r="28" spans="1:2" x14ac:dyDescent="0.25">
      <c r="A28" s="6" t="s">
        <v>71</v>
      </c>
      <c r="B28" s="7" t="s">
        <v>72</v>
      </c>
    </row>
    <row r="29" spans="1:2" x14ac:dyDescent="0.25">
      <c r="A29" s="7" t="s">
        <v>223</v>
      </c>
      <c r="B29" s="7" t="s">
        <v>224</v>
      </c>
    </row>
    <row r="30" spans="1:2" x14ac:dyDescent="0.25">
      <c r="A30" s="6" t="s">
        <v>73</v>
      </c>
      <c r="B30" s="7" t="s">
        <v>74</v>
      </c>
    </row>
    <row r="31" spans="1:2" x14ac:dyDescent="0.25">
      <c r="A31" s="7" t="s">
        <v>75</v>
      </c>
      <c r="B31" s="7" t="s">
        <v>76</v>
      </c>
    </row>
    <row r="32" spans="1:2" x14ac:dyDescent="0.25">
      <c r="A32" s="6" t="s">
        <v>77</v>
      </c>
      <c r="B32" s="7" t="s">
        <v>78</v>
      </c>
    </row>
    <row r="33" spans="1:2" x14ac:dyDescent="0.25">
      <c r="A33" s="6" t="s">
        <v>79</v>
      </c>
      <c r="B33" s="7" t="s">
        <v>80</v>
      </c>
    </row>
    <row r="34" spans="1:2" x14ac:dyDescent="0.25">
      <c r="A34" s="7" t="s">
        <v>81</v>
      </c>
      <c r="B34" s="7" t="s">
        <v>82</v>
      </c>
    </row>
    <row r="35" spans="1:2" x14ac:dyDescent="0.25">
      <c r="A35" s="7" t="s">
        <v>83</v>
      </c>
      <c r="B35" s="7" t="s">
        <v>84</v>
      </c>
    </row>
    <row r="36" spans="1:2" x14ac:dyDescent="0.25">
      <c r="A36" s="6" t="s">
        <v>66</v>
      </c>
      <c r="B36" s="7" t="s">
        <v>67</v>
      </c>
    </row>
    <row r="37" spans="1:2" x14ac:dyDescent="0.25">
      <c r="A37" s="7" t="s">
        <v>85</v>
      </c>
      <c r="B37" s="7" t="s">
        <v>86</v>
      </c>
    </row>
    <row r="38" spans="1:2" x14ac:dyDescent="0.25">
      <c r="A38" s="7" t="s">
        <v>87</v>
      </c>
      <c r="B38" s="7" t="s">
        <v>88</v>
      </c>
    </row>
    <row r="39" spans="1:2" x14ac:dyDescent="0.25">
      <c r="A39" s="6" t="s">
        <v>89</v>
      </c>
      <c r="B39" s="7" t="s">
        <v>90</v>
      </c>
    </row>
    <row r="40" spans="1:2" x14ac:dyDescent="0.25">
      <c r="A40" s="6" t="s">
        <v>91</v>
      </c>
      <c r="B40" s="7" t="s">
        <v>92</v>
      </c>
    </row>
    <row r="41" spans="1:2" x14ac:dyDescent="0.25">
      <c r="A41" s="7" t="s">
        <v>93</v>
      </c>
      <c r="B41" s="7" t="s">
        <v>94</v>
      </c>
    </row>
    <row r="42" spans="1:2" x14ac:dyDescent="0.25">
      <c r="A42" s="7" t="s">
        <v>95</v>
      </c>
      <c r="B42" s="7" t="s">
        <v>96</v>
      </c>
    </row>
    <row r="43" spans="1:2" x14ac:dyDescent="0.25">
      <c r="A43" s="7" t="s">
        <v>97</v>
      </c>
      <c r="B43" s="7" t="s">
        <v>98</v>
      </c>
    </row>
    <row r="44" spans="1:2" x14ac:dyDescent="0.25">
      <c r="A44" s="6" t="s">
        <v>6</v>
      </c>
      <c r="B44" s="6" t="s">
        <v>99</v>
      </c>
    </row>
    <row r="45" spans="1:2" x14ac:dyDescent="0.25">
      <c r="A45" s="6" t="s">
        <v>7</v>
      </c>
      <c r="B45" s="6" t="s">
        <v>100</v>
      </c>
    </row>
    <row r="46" spans="1:2" x14ac:dyDescent="0.25">
      <c r="A46" s="6" t="s">
        <v>101</v>
      </c>
      <c r="B46" s="6" t="s">
        <v>102</v>
      </c>
    </row>
    <row r="47" spans="1:2" x14ac:dyDescent="0.25">
      <c r="A47" s="6" t="s">
        <v>9</v>
      </c>
      <c r="B47" s="6" t="s">
        <v>103</v>
      </c>
    </row>
    <row r="48" spans="1:2" x14ac:dyDescent="0.25">
      <c r="A48" s="6" t="s">
        <v>10</v>
      </c>
      <c r="B48" s="7" t="s">
        <v>104</v>
      </c>
    </row>
    <row r="49" spans="1:2" x14ac:dyDescent="0.25">
      <c r="A49" s="7" t="s">
        <v>11</v>
      </c>
      <c r="B49" s="6" t="s">
        <v>105</v>
      </c>
    </row>
    <row r="50" spans="1:2" x14ac:dyDescent="0.25">
      <c r="A50" s="6" t="s">
        <v>106</v>
      </c>
      <c r="B50" s="6" t="s">
        <v>107</v>
      </c>
    </row>
    <row r="51" spans="1:2" x14ac:dyDescent="0.25">
      <c r="A51" s="6" t="s">
        <v>14</v>
      </c>
      <c r="B51" s="6" t="s">
        <v>65</v>
      </c>
    </row>
    <row r="52" spans="1:2" x14ac:dyDescent="0.25">
      <c r="A52" s="6" t="s">
        <v>15</v>
      </c>
      <c r="B52" s="6" t="s">
        <v>108</v>
      </c>
    </row>
    <row r="53" spans="1:2" x14ac:dyDescent="0.25">
      <c r="A53" s="6" t="s">
        <v>16</v>
      </c>
      <c r="B53" s="6" t="s">
        <v>109</v>
      </c>
    </row>
    <row r="54" spans="1:2" x14ac:dyDescent="0.25">
      <c r="A54" s="6" t="s">
        <v>17</v>
      </c>
      <c r="B54" s="6" t="s">
        <v>110</v>
      </c>
    </row>
    <row r="55" spans="1:2" x14ac:dyDescent="0.25">
      <c r="A55" s="6" t="s">
        <v>18</v>
      </c>
      <c r="B55" s="6" t="s">
        <v>111</v>
      </c>
    </row>
    <row r="56" spans="1:2" x14ac:dyDescent="0.25">
      <c r="A56" s="6" t="s">
        <v>19</v>
      </c>
      <c r="B56" s="6" t="s">
        <v>112</v>
      </c>
    </row>
    <row r="57" spans="1:2" x14ac:dyDescent="0.25">
      <c r="A57" s="7" t="s">
        <v>33</v>
      </c>
      <c r="B57" s="7" t="s">
        <v>113</v>
      </c>
    </row>
    <row r="58" spans="1:2" x14ac:dyDescent="0.25">
      <c r="A58" s="7" t="s">
        <v>34</v>
      </c>
      <c r="B58" s="7" t="s">
        <v>114</v>
      </c>
    </row>
    <row r="59" spans="1:2" x14ac:dyDescent="0.25">
      <c r="A59" s="7" t="s">
        <v>115</v>
      </c>
      <c r="B59" s="7" t="s">
        <v>116</v>
      </c>
    </row>
    <row r="60" spans="1:2" x14ac:dyDescent="0.25">
      <c r="A60" s="6" t="s">
        <v>0</v>
      </c>
      <c r="B60" s="7" t="s">
        <v>117</v>
      </c>
    </row>
    <row r="61" spans="1:2" x14ac:dyDescent="0.25">
      <c r="A61" s="6" t="s">
        <v>12</v>
      </c>
      <c r="B61" s="7" t="s">
        <v>118</v>
      </c>
    </row>
    <row r="62" spans="1:2" x14ac:dyDescent="0.25">
      <c r="A62" s="6" t="s">
        <v>5</v>
      </c>
      <c r="B62" s="7" t="s">
        <v>119</v>
      </c>
    </row>
    <row r="63" spans="1:2" x14ac:dyDescent="0.25">
      <c r="A63" s="6" t="s">
        <v>120</v>
      </c>
      <c r="B63" s="7" t="s">
        <v>121</v>
      </c>
    </row>
    <row r="64" spans="1:2" x14ac:dyDescent="0.25">
      <c r="A64" s="7" t="s">
        <v>122</v>
      </c>
      <c r="B64" s="7" t="s">
        <v>123</v>
      </c>
    </row>
    <row r="65" spans="1:2" x14ac:dyDescent="0.25">
      <c r="A65" s="6" t="s">
        <v>124</v>
      </c>
      <c r="B65" s="7" t="s">
        <v>125</v>
      </c>
    </row>
    <row r="66" spans="1:2" x14ac:dyDescent="0.25">
      <c r="A66" s="6" t="s">
        <v>126</v>
      </c>
      <c r="B66" s="7" t="s">
        <v>127</v>
      </c>
    </row>
    <row r="67" spans="1:2" x14ac:dyDescent="0.25">
      <c r="A67" s="6" t="s">
        <v>128</v>
      </c>
      <c r="B67" s="7" t="s">
        <v>129</v>
      </c>
    </row>
    <row r="68" spans="1:2" x14ac:dyDescent="0.25">
      <c r="A68" s="6" t="s">
        <v>130</v>
      </c>
      <c r="B68" s="7" t="s">
        <v>131</v>
      </c>
    </row>
    <row r="69" spans="1:2" x14ac:dyDescent="0.25">
      <c r="A69" s="6" t="s">
        <v>8</v>
      </c>
      <c r="B69" s="7" t="s">
        <v>132</v>
      </c>
    </row>
    <row r="70" spans="1:2" x14ac:dyDescent="0.25">
      <c r="A70" s="6" t="s">
        <v>133</v>
      </c>
      <c r="B70" s="7" t="s">
        <v>134</v>
      </c>
    </row>
    <row r="71" spans="1:2" x14ac:dyDescent="0.25">
      <c r="A71" s="6" t="s">
        <v>135</v>
      </c>
      <c r="B71" s="7" t="s">
        <v>136</v>
      </c>
    </row>
    <row r="72" spans="1:2" x14ac:dyDescent="0.25">
      <c r="A72" s="6" t="s">
        <v>137</v>
      </c>
      <c r="B72" s="7" t="s">
        <v>138</v>
      </c>
    </row>
    <row r="73" spans="1:2" x14ac:dyDescent="0.25">
      <c r="A73" s="6" t="s">
        <v>32</v>
      </c>
      <c r="B73" s="7" t="s">
        <v>139</v>
      </c>
    </row>
    <row r="74" spans="1:2" x14ac:dyDescent="0.25">
      <c r="A74" s="7" t="s">
        <v>23</v>
      </c>
      <c r="B74" s="7" t="s">
        <v>140</v>
      </c>
    </row>
    <row r="75" spans="1:2" x14ac:dyDescent="0.25">
      <c r="A75" s="7" t="s">
        <v>4</v>
      </c>
      <c r="B75" s="7" t="s">
        <v>141</v>
      </c>
    </row>
    <row r="76" spans="1:2" x14ac:dyDescent="0.25">
      <c r="A76" s="7" t="s">
        <v>20</v>
      </c>
      <c r="B76" s="7" t="s">
        <v>142</v>
      </c>
    </row>
    <row r="77" spans="1:2" x14ac:dyDescent="0.25">
      <c r="A77" s="7" t="s">
        <v>143</v>
      </c>
      <c r="B77" s="7" t="s">
        <v>144</v>
      </c>
    </row>
    <row r="78" spans="1:2" x14ac:dyDescent="0.25">
      <c r="A78" s="7" t="s">
        <v>145</v>
      </c>
      <c r="B78" s="7" t="s">
        <v>146</v>
      </c>
    </row>
    <row r="79" spans="1:2" x14ac:dyDescent="0.25">
      <c r="A79" s="19" t="s">
        <v>147</v>
      </c>
      <c r="B79" s="19" t="s">
        <v>148</v>
      </c>
    </row>
    <row r="80" spans="1:2" x14ac:dyDescent="0.25">
      <c r="A80" s="19" t="s">
        <v>149</v>
      </c>
      <c r="B80" s="19" t="s">
        <v>150</v>
      </c>
    </row>
    <row r="81" spans="1:2" x14ac:dyDescent="0.25">
      <c r="A81" s="19" t="s">
        <v>151</v>
      </c>
      <c r="B81" s="19" t="s">
        <v>152</v>
      </c>
    </row>
    <row r="82" spans="1:2" x14ac:dyDescent="0.25">
      <c r="A82" s="19" t="s">
        <v>153</v>
      </c>
      <c r="B82" s="19" t="s">
        <v>154</v>
      </c>
    </row>
    <row r="83" spans="1:2" x14ac:dyDescent="0.25">
      <c r="A83" s="19" t="s">
        <v>12</v>
      </c>
      <c r="B83" s="19" t="s">
        <v>155</v>
      </c>
    </row>
    <row r="84" spans="1:2" x14ac:dyDescent="0.25">
      <c r="A84" s="19" t="s">
        <v>156</v>
      </c>
      <c r="B84" s="19" t="s">
        <v>157</v>
      </c>
    </row>
    <row r="85" spans="1:2" x14ac:dyDescent="0.25">
      <c r="A85" s="19" t="s">
        <v>158</v>
      </c>
      <c r="B85" s="19" t="s">
        <v>161</v>
      </c>
    </row>
    <row r="86" spans="1:2" x14ac:dyDescent="0.25">
      <c r="A86" s="19" t="s">
        <v>166</v>
      </c>
      <c r="B86" s="19" t="s">
        <v>167</v>
      </c>
    </row>
    <row r="87" spans="1:2" x14ac:dyDescent="0.25">
      <c r="A87" s="19" t="s">
        <v>165</v>
      </c>
      <c r="B87" s="19" t="s">
        <v>168</v>
      </c>
    </row>
    <row r="88" spans="1:2" x14ac:dyDescent="0.25">
      <c r="A88" s="19" t="s">
        <v>169</v>
      </c>
      <c r="B88" s="19" t="s">
        <v>170</v>
      </c>
    </row>
    <row r="89" spans="1:2" x14ac:dyDescent="0.25">
      <c r="A89" s="19" t="s">
        <v>171</v>
      </c>
      <c r="B89" s="19" t="s">
        <v>172</v>
      </c>
    </row>
    <row r="90" spans="1:2" x14ac:dyDescent="0.25">
      <c r="A90" s="19" t="s">
        <v>173</v>
      </c>
      <c r="B90" s="19" t="s">
        <v>174</v>
      </c>
    </row>
    <row r="91" spans="1:2" x14ac:dyDescent="0.25">
      <c r="A91" s="19" t="s">
        <v>175</v>
      </c>
      <c r="B91" s="19" t="s">
        <v>176</v>
      </c>
    </row>
    <row r="92" spans="1:2" x14ac:dyDescent="0.25">
      <c r="A92" s="19" t="s">
        <v>62</v>
      </c>
      <c r="B92" s="19" t="s">
        <v>63</v>
      </c>
    </row>
    <row r="93" spans="1:2" x14ac:dyDescent="0.25">
      <c r="A93" s="19" t="s">
        <v>177</v>
      </c>
      <c r="B93" s="19" t="s">
        <v>178</v>
      </c>
    </row>
    <row r="94" spans="1:2" x14ac:dyDescent="0.25">
      <c r="A94" s="19" t="s">
        <v>179</v>
      </c>
      <c r="B94" s="19" t="s">
        <v>180</v>
      </c>
    </row>
    <row r="95" spans="1:2" x14ac:dyDescent="0.25">
      <c r="A95" s="19" t="s">
        <v>181</v>
      </c>
      <c r="B95" s="19" t="s">
        <v>182</v>
      </c>
    </row>
    <row r="96" spans="1:2" x14ac:dyDescent="0.25">
      <c r="A96" s="19" t="s">
        <v>183</v>
      </c>
      <c r="B96" s="19" t="s">
        <v>184</v>
      </c>
    </row>
    <row r="97" spans="1:2" x14ac:dyDescent="0.25">
      <c r="A97" s="19" t="s">
        <v>159</v>
      </c>
      <c r="B97" s="19" t="s">
        <v>162</v>
      </c>
    </row>
    <row r="98" spans="1:2" x14ac:dyDescent="0.25">
      <c r="A98" s="19" t="s">
        <v>160</v>
      </c>
      <c r="B98" s="19" t="s">
        <v>164</v>
      </c>
    </row>
    <row r="99" spans="1:2" x14ac:dyDescent="0.25">
      <c r="A99" s="19" t="s">
        <v>33</v>
      </c>
      <c r="B99" s="19" t="s">
        <v>113</v>
      </c>
    </row>
    <row r="100" spans="1:2" x14ac:dyDescent="0.25">
      <c r="A100" s="19" t="s">
        <v>185</v>
      </c>
      <c r="B100" s="19" t="s">
        <v>186</v>
      </c>
    </row>
    <row r="101" spans="1:2" x14ac:dyDescent="0.25">
      <c r="A101" s="19" t="s">
        <v>187</v>
      </c>
      <c r="B101" s="19" t="s">
        <v>188</v>
      </c>
    </row>
    <row r="102" spans="1:2" x14ac:dyDescent="0.25">
      <c r="A102" s="19" t="s">
        <v>189</v>
      </c>
      <c r="B102" s="19" t="s">
        <v>221</v>
      </c>
    </row>
    <row r="103" spans="1:2" x14ac:dyDescent="0.25">
      <c r="A103" s="19" t="s">
        <v>190</v>
      </c>
      <c r="B103" s="19" t="s">
        <v>222</v>
      </c>
    </row>
    <row r="104" spans="1:2" x14ac:dyDescent="0.25">
      <c r="A104" s="19" t="s">
        <v>191</v>
      </c>
      <c r="B104" s="19" t="s">
        <v>192</v>
      </c>
    </row>
    <row r="105" spans="1:2" x14ac:dyDescent="0.25">
      <c r="A105" s="19" t="s">
        <v>193</v>
      </c>
      <c r="B105" s="19" t="s">
        <v>194</v>
      </c>
    </row>
    <row r="106" spans="1:2" x14ac:dyDescent="0.25">
      <c r="A106" s="19" t="s">
        <v>5</v>
      </c>
      <c r="B106" s="19" t="s">
        <v>195</v>
      </c>
    </row>
    <row r="107" spans="1:2" x14ac:dyDescent="0.25">
      <c r="A107" s="28" t="s">
        <v>241</v>
      </c>
      <c r="B107" s="28" t="s">
        <v>236</v>
      </c>
    </row>
    <row r="108" spans="1:2" x14ac:dyDescent="0.25">
      <c r="A108" s="28" t="s">
        <v>225</v>
      </c>
      <c r="B108" s="28" t="s">
        <v>226</v>
      </c>
    </row>
    <row r="109" spans="1:2" x14ac:dyDescent="0.25">
      <c r="A109" s="24" t="s">
        <v>219</v>
      </c>
      <c r="B109" s="24" t="s">
        <v>220</v>
      </c>
    </row>
    <row r="110" spans="1:2" x14ac:dyDescent="0.25">
      <c r="A110" s="28" t="s">
        <v>237</v>
      </c>
      <c r="B110" s="28" t="s">
        <v>238</v>
      </c>
    </row>
    <row r="111" spans="1:2" x14ac:dyDescent="0.25">
      <c r="A111" s="28" t="s">
        <v>243</v>
      </c>
      <c r="B111" s="28" t="s">
        <v>245</v>
      </c>
    </row>
    <row r="112" spans="1:2" x14ac:dyDescent="0.25">
      <c r="A112" s="28" t="s">
        <v>244</v>
      </c>
      <c r="B112" s="28" t="s">
        <v>246</v>
      </c>
    </row>
    <row r="113" spans="1:2" x14ac:dyDescent="0.25">
      <c r="A113" s="28" t="s">
        <v>247</v>
      </c>
      <c r="B113" s="28" t="s">
        <v>248</v>
      </c>
    </row>
    <row r="114" spans="1:2" x14ac:dyDescent="0.25">
      <c r="A114" s="28" t="s">
        <v>249</v>
      </c>
      <c r="B114" s="28" t="s">
        <v>251</v>
      </c>
    </row>
    <row r="115" spans="1:2" x14ac:dyDescent="0.25">
      <c r="A115" s="28" t="s">
        <v>250</v>
      </c>
      <c r="B115" s="28" t="s">
        <v>252</v>
      </c>
    </row>
    <row r="116" spans="1:2" x14ac:dyDescent="0.25">
      <c r="A116" s="28" t="s">
        <v>253</v>
      </c>
      <c r="B116" s="28" t="s">
        <v>260</v>
      </c>
    </row>
    <row r="117" spans="1:2" x14ac:dyDescent="0.25">
      <c r="A117" t="s">
        <v>254</v>
      </c>
      <c r="B117" s="28" t="s">
        <v>255</v>
      </c>
    </row>
    <row r="118" spans="1:2" x14ac:dyDescent="0.25">
      <c r="A118" t="s">
        <v>257</v>
      </c>
      <c r="B118" s="28" t="s">
        <v>256</v>
      </c>
    </row>
    <row r="119" spans="1:2" x14ac:dyDescent="0.25">
      <c r="A119" t="s">
        <v>258</v>
      </c>
      <c r="B119" s="28" t="s">
        <v>259</v>
      </c>
    </row>
    <row r="120" spans="1:2" x14ac:dyDescent="0.25">
      <c r="A120" t="s">
        <v>261</v>
      </c>
      <c r="B120" s="28" t="s">
        <v>262</v>
      </c>
    </row>
    <row r="121" spans="1:2" x14ac:dyDescent="0.25">
      <c r="A121" t="s">
        <v>263</v>
      </c>
      <c r="B121" s="24" t="s">
        <v>264</v>
      </c>
    </row>
    <row r="122" spans="1:2" x14ac:dyDescent="0.25">
      <c r="A122" s="28" t="s">
        <v>266</v>
      </c>
      <c r="B122" s="28" t="s">
        <v>265</v>
      </c>
    </row>
    <row r="123" spans="1:2" x14ac:dyDescent="0.25">
      <c r="A123" t="s">
        <v>267</v>
      </c>
      <c r="B123" s="28" t="s">
        <v>268</v>
      </c>
    </row>
    <row r="124" spans="1:2" x14ac:dyDescent="0.25">
      <c r="B124" s="28"/>
    </row>
    <row r="125" spans="1:2" x14ac:dyDescent="0.25">
      <c r="B125" s="28"/>
    </row>
    <row r="126" spans="1:2" x14ac:dyDescent="0.25">
      <c r="A126" t="s">
        <v>24</v>
      </c>
      <c r="B126" t="s">
        <v>228</v>
      </c>
    </row>
    <row r="127" spans="1:2" x14ac:dyDescent="0.25">
      <c r="A127" t="s">
        <v>25</v>
      </c>
      <c r="B127" t="s">
        <v>229</v>
      </c>
    </row>
    <row r="128" spans="1:2" x14ac:dyDescent="0.25">
      <c r="A128" t="s">
        <v>26</v>
      </c>
      <c r="B128" t="s">
        <v>230</v>
      </c>
    </row>
    <row r="129" spans="1:2" x14ac:dyDescent="0.25">
      <c r="A129" t="s">
        <v>27</v>
      </c>
      <c r="B129" t="s">
        <v>231</v>
      </c>
    </row>
    <row r="130" spans="1:2" x14ac:dyDescent="0.25">
      <c r="A130" t="s">
        <v>28</v>
      </c>
      <c r="B130" t="s">
        <v>232</v>
      </c>
    </row>
    <row r="131" spans="1:2" x14ac:dyDescent="0.25">
      <c r="A131" t="s">
        <v>29</v>
      </c>
      <c r="B131" t="s">
        <v>233</v>
      </c>
    </row>
    <row r="132" spans="1:2" x14ac:dyDescent="0.25">
      <c r="A132" t="s">
        <v>30</v>
      </c>
      <c r="B132" t="s">
        <v>234</v>
      </c>
    </row>
    <row r="133" spans="1:2" x14ac:dyDescent="0.25">
      <c r="A133" t="s">
        <v>31</v>
      </c>
      <c r="B133" t="s">
        <v>235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dimension ref="A1:M290"/>
  <sheetViews>
    <sheetView workbookViewId="0">
      <selection activeCell="L3" sqref="L3:L102"/>
    </sheetView>
  </sheetViews>
  <sheetFormatPr defaultRowHeight="15" x14ac:dyDescent="0.25"/>
  <cols>
    <col min="1" max="1" width="14.140625" bestFit="1" customWidth="1"/>
    <col min="7" max="7" width="14.140625" style="21" bestFit="1" customWidth="1"/>
    <col min="8" max="8" width="14" customWidth="1"/>
    <col min="10" max="10" width="10.140625" bestFit="1" customWidth="1"/>
    <col min="11" max="11" width="9.140625" style="21"/>
    <col min="12" max="12" width="12.7109375" customWidth="1"/>
    <col min="13" max="13" width="13.28515625" customWidth="1"/>
  </cols>
  <sheetData>
    <row r="1" spans="1:13" x14ac:dyDescent="0.25">
      <c r="A1" t="s">
        <v>132</v>
      </c>
      <c r="B1" t="s">
        <v>8</v>
      </c>
      <c r="C1" t="s">
        <v>196</v>
      </c>
      <c r="D1" t="s">
        <v>132</v>
      </c>
      <c r="E1" t="s">
        <v>8</v>
      </c>
      <c r="F1" t="s">
        <v>217</v>
      </c>
      <c r="G1" s="21" t="s">
        <v>165</v>
      </c>
      <c r="H1" t="s">
        <v>218</v>
      </c>
      <c r="I1" s="26" t="s">
        <v>204</v>
      </c>
      <c r="J1" t="s">
        <v>227</v>
      </c>
      <c r="K1" s="21" t="s">
        <v>204</v>
      </c>
      <c r="L1" t="s">
        <v>240</v>
      </c>
      <c r="M1" t="s">
        <v>239</v>
      </c>
    </row>
    <row r="2" spans="1:13" x14ac:dyDescent="0.25">
      <c r="A2" s="22" t="s">
        <v>197</v>
      </c>
      <c r="B2" t="s">
        <v>209</v>
      </c>
      <c r="C2">
        <v>2021</v>
      </c>
      <c r="D2" s="22">
        <v>1</v>
      </c>
      <c r="E2" s="22">
        <v>1</v>
      </c>
      <c r="F2">
        <v>1</v>
      </c>
      <c r="G2" s="23" t="e">
        <f t="shared" ref="G2:G32" si="0">IFERROR(DATE(actual_year,VLOOKUP(actual_month,months_translation_table,4,FALSE),F2),DATE(actual_year,VLOOKUP(actual_month,months_translation_table1,3,FALSE),F2))</f>
        <v>#N/A</v>
      </c>
      <c r="H2" s="23" t="e">
        <f>IF(DAY(G2)=F2,G2," ")</f>
        <v>#N/A</v>
      </c>
      <c r="I2" s="27">
        <v>0</v>
      </c>
      <c r="J2" s="20">
        <v>44197</v>
      </c>
      <c r="K2" s="21">
        <v>0</v>
      </c>
      <c r="L2" s="25" t="s">
        <v>242</v>
      </c>
      <c r="M2" s="23" t="s">
        <v>242</v>
      </c>
    </row>
    <row r="3" spans="1:13" x14ac:dyDescent="0.25">
      <c r="A3" s="22" t="s">
        <v>163</v>
      </c>
      <c r="B3" t="s">
        <v>210</v>
      </c>
      <c r="C3">
        <v>2022</v>
      </c>
      <c r="D3" s="22">
        <v>2</v>
      </c>
      <c r="E3" s="22">
        <v>2</v>
      </c>
      <c r="F3">
        <v>2</v>
      </c>
      <c r="G3" s="23" t="e">
        <f t="shared" si="0"/>
        <v>#N/A</v>
      </c>
      <c r="H3" s="23" t="e">
        <f t="shared" ref="H3:H32" si="1">IF(DAY(G3)=F3,G3," ")</f>
        <v>#N/A</v>
      </c>
      <c r="I3" s="27">
        <v>1.0416666666666666E-2</v>
      </c>
      <c r="J3" s="20">
        <v>44202</v>
      </c>
      <c r="K3" s="21">
        <v>0.5</v>
      </c>
      <c r="L3">
        <v>1</v>
      </c>
      <c r="M3" t="s">
        <v>46</v>
      </c>
    </row>
    <row r="4" spans="1:13" x14ac:dyDescent="0.25">
      <c r="A4" s="22" t="s">
        <v>198</v>
      </c>
      <c r="B4" t="s">
        <v>211</v>
      </c>
      <c r="C4">
        <v>2023</v>
      </c>
      <c r="D4" s="22">
        <v>3</v>
      </c>
      <c r="E4" s="22">
        <v>3</v>
      </c>
      <c r="F4">
        <v>3</v>
      </c>
      <c r="G4" s="23" t="e">
        <f t="shared" si="0"/>
        <v>#N/A</v>
      </c>
      <c r="H4" s="23" t="e">
        <f t="shared" si="1"/>
        <v>#N/A</v>
      </c>
      <c r="I4" s="27">
        <v>2.0833333333333332E-2</v>
      </c>
      <c r="J4" s="20">
        <v>44288</v>
      </c>
      <c r="K4" s="21">
        <v>1</v>
      </c>
      <c r="L4">
        <v>2</v>
      </c>
      <c r="M4" t="s">
        <v>47</v>
      </c>
    </row>
    <row r="5" spans="1:13" x14ac:dyDescent="0.25">
      <c r="A5" s="22" t="s">
        <v>199</v>
      </c>
      <c r="B5" t="s">
        <v>212</v>
      </c>
      <c r="C5">
        <v>2024</v>
      </c>
      <c r="D5" s="22">
        <v>4</v>
      </c>
      <c r="E5" s="22">
        <v>4</v>
      </c>
      <c r="F5">
        <v>4</v>
      </c>
      <c r="G5" s="23" t="e">
        <f t="shared" si="0"/>
        <v>#N/A</v>
      </c>
      <c r="H5" s="23" t="e">
        <f t="shared" si="1"/>
        <v>#N/A</v>
      </c>
      <c r="I5" s="27">
        <v>3.125E-2</v>
      </c>
      <c r="J5" s="20">
        <v>44291</v>
      </c>
      <c r="K5" s="21">
        <v>1.5</v>
      </c>
      <c r="L5">
        <v>3</v>
      </c>
      <c r="M5" t="s">
        <v>48</v>
      </c>
    </row>
    <row r="6" spans="1:13" x14ac:dyDescent="0.25">
      <c r="A6" s="22" t="s">
        <v>200</v>
      </c>
      <c r="B6" t="s">
        <v>213</v>
      </c>
      <c r="D6" s="22">
        <v>5</v>
      </c>
      <c r="E6" s="22">
        <v>5</v>
      </c>
      <c r="F6">
        <v>5</v>
      </c>
      <c r="G6" s="23" t="e">
        <f t="shared" si="0"/>
        <v>#N/A</v>
      </c>
      <c r="H6" s="23" t="e">
        <f t="shared" si="1"/>
        <v>#N/A</v>
      </c>
      <c r="I6" s="27">
        <v>4.1666666666666664E-2</v>
      </c>
      <c r="J6" s="20">
        <v>44317</v>
      </c>
      <c r="K6" s="21">
        <v>2</v>
      </c>
      <c r="L6">
        <v>4</v>
      </c>
      <c r="M6" t="s">
        <v>49</v>
      </c>
    </row>
    <row r="7" spans="1:13" x14ac:dyDescent="0.25">
      <c r="A7" s="22" t="s">
        <v>201</v>
      </c>
      <c r="B7" t="s">
        <v>214</v>
      </c>
      <c r="D7" s="22">
        <v>6</v>
      </c>
      <c r="E7" s="22">
        <v>6</v>
      </c>
      <c r="F7">
        <v>6</v>
      </c>
      <c r="G7" s="23" t="e">
        <f t="shared" si="0"/>
        <v>#N/A</v>
      </c>
      <c r="H7" s="23" t="e">
        <f t="shared" si="1"/>
        <v>#N/A</v>
      </c>
      <c r="I7" s="27">
        <v>5.2083333333333301E-2</v>
      </c>
      <c r="J7" s="20">
        <v>44324</v>
      </c>
      <c r="K7" s="21">
        <v>2.5</v>
      </c>
      <c r="L7">
        <v>5</v>
      </c>
      <c r="M7" t="s">
        <v>50</v>
      </c>
    </row>
    <row r="8" spans="1:13" x14ac:dyDescent="0.25">
      <c r="A8" s="22" t="s">
        <v>202</v>
      </c>
      <c r="B8" t="s">
        <v>215</v>
      </c>
      <c r="D8" s="22">
        <v>7</v>
      </c>
      <c r="E8" s="22">
        <v>7</v>
      </c>
      <c r="F8">
        <v>7</v>
      </c>
      <c r="G8" s="23" t="e">
        <f t="shared" si="0"/>
        <v>#N/A</v>
      </c>
      <c r="H8" s="23" t="e">
        <f t="shared" si="1"/>
        <v>#N/A</v>
      </c>
      <c r="I8" s="27">
        <v>6.25E-2</v>
      </c>
      <c r="J8" s="20">
        <v>44382</v>
      </c>
      <c r="K8" s="21">
        <v>3</v>
      </c>
      <c r="L8">
        <v>6</v>
      </c>
      <c r="M8" t="s">
        <v>51</v>
      </c>
    </row>
    <row r="9" spans="1:13" x14ac:dyDescent="0.25">
      <c r="A9" s="22" t="s">
        <v>203</v>
      </c>
      <c r="B9" t="s">
        <v>203</v>
      </c>
      <c r="D9" s="22">
        <v>8</v>
      </c>
      <c r="E9" s="22">
        <v>8</v>
      </c>
      <c r="F9">
        <v>8</v>
      </c>
      <c r="G9" s="23" t="e">
        <f t="shared" si="0"/>
        <v>#N/A</v>
      </c>
      <c r="H9" s="23" t="e">
        <f t="shared" si="1"/>
        <v>#N/A</v>
      </c>
      <c r="I9" s="27">
        <v>7.2916666666666699E-2</v>
      </c>
      <c r="J9" s="20">
        <v>44437</v>
      </c>
      <c r="K9" s="21">
        <v>3.5</v>
      </c>
      <c r="L9">
        <v>7</v>
      </c>
      <c r="M9" t="s">
        <v>52</v>
      </c>
    </row>
    <row r="10" spans="1:13" x14ac:dyDescent="0.25">
      <c r="A10" s="22" t="s">
        <v>205</v>
      </c>
      <c r="B10" t="s">
        <v>205</v>
      </c>
      <c r="D10" s="22">
        <v>9</v>
      </c>
      <c r="E10" s="22">
        <v>9</v>
      </c>
      <c r="F10">
        <v>9</v>
      </c>
      <c r="G10" s="23" t="e">
        <f t="shared" si="0"/>
        <v>#N/A</v>
      </c>
      <c r="H10" s="23" t="e">
        <f t="shared" si="1"/>
        <v>#N/A</v>
      </c>
      <c r="I10" s="27">
        <v>8.3333333333333301E-2</v>
      </c>
      <c r="J10" s="20">
        <v>44378</v>
      </c>
      <c r="K10" s="21">
        <v>4</v>
      </c>
      <c r="L10">
        <v>8</v>
      </c>
      <c r="M10" t="s">
        <v>53</v>
      </c>
    </row>
    <row r="11" spans="1:13" x14ac:dyDescent="0.25">
      <c r="A11" s="22" t="s">
        <v>206</v>
      </c>
      <c r="B11" t="s">
        <v>216</v>
      </c>
      <c r="D11" s="22">
        <v>10</v>
      </c>
      <c r="E11" s="22">
        <v>10</v>
      </c>
      <c r="F11">
        <v>10</v>
      </c>
      <c r="G11" s="23" t="e">
        <f t="shared" si="0"/>
        <v>#N/A</v>
      </c>
      <c r="H11" s="23" t="e">
        <f t="shared" si="1"/>
        <v>#N/A</v>
      </c>
      <c r="I11" s="27">
        <v>9.375E-2</v>
      </c>
      <c r="J11" s="20">
        <v>44394</v>
      </c>
      <c r="K11" s="21">
        <v>4.5</v>
      </c>
      <c r="L11">
        <v>9</v>
      </c>
    </row>
    <row r="12" spans="1:13" x14ac:dyDescent="0.25">
      <c r="A12" s="22" t="s">
        <v>207</v>
      </c>
      <c r="B12" t="s">
        <v>207</v>
      </c>
      <c r="D12" s="22">
        <v>11</v>
      </c>
      <c r="E12" s="22">
        <v>11</v>
      </c>
      <c r="F12">
        <v>11</v>
      </c>
      <c r="G12" s="23" t="e">
        <f t="shared" si="0"/>
        <v>#N/A</v>
      </c>
      <c r="H12" s="23" t="e">
        <f t="shared" si="1"/>
        <v>#N/A</v>
      </c>
      <c r="I12" s="27">
        <v>0.104166666666667</v>
      </c>
      <c r="J12" s="20">
        <v>44554</v>
      </c>
      <c r="K12" s="21">
        <v>5</v>
      </c>
      <c r="L12">
        <v>10</v>
      </c>
    </row>
    <row r="13" spans="1:13" x14ac:dyDescent="0.25">
      <c r="A13" s="22" t="s">
        <v>208</v>
      </c>
      <c r="B13" t="s">
        <v>208</v>
      </c>
      <c r="D13" s="22">
        <v>12</v>
      </c>
      <c r="E13" s="22">
        <v>12</v>
      </c>
      <c r="F13">
        <v>12</v>
      </c>
      <c r="G13" s="23" t="e">
        <f t="shared" si="0"/>
        <v>#N/A</v>
      </c>
      <c r="H13" s="23" t="e">
        <f t="shared" si="1"/>
        <v>#N/A</v>
      </c>
      <c r="I13" s="27">
        <v>0.114583333333333</v>
      </c>
      <c r="J13" s="20">
        <v>44555</v>
      </c>
      <c r="K13" s="21">
        <v>5.5</v>
      </c>
      <c r="L13">
        <v>11</v>
      </c>
    </row>
    <row r="14" spans="1:13" x14ac:dyDescent="0.25">
      <c r="F14">
        <v>13</v>
      </c>
      <c r="G14" s="23" t="e">
        <f t="shared" si="0"/>
        <v>#N/A</v>
      </c>
      <c r="H14" s="23" t="e">
        <f t="shared" si="1"/>
        <v>#N/A</v>
      </c>
      <c r="I14" s="27">
        <v>0.125</v>
      </c>
      <c r="J14" s="20">
        <v>44556</v>
      </c>
      <c r="K14" s="21">
        <v>6</v>
      </c>
      <c r="L14">
        <v>12</v>
      </c>
    </row>
    <row r="15" spans="1:13" x14ac:dyDescent="0.25">
      <c r="F15">
        <v>14</v>
      </c>
      <c r="G15" s="23" t="e">
        <f t="shared" si="0"/>
        <v>#N/A</v>
      </c>
      <c r="H15" s="23" t="e">
        <f t="shared" si="1"/>
        <v>#N/A</v>
      </c>
      <c r="I15" s="27">
        <v>0.13541666666666699</v>
      </c>
      <c r="J15" s="20">
        <v>44562</v>
      </c>
      <c r="K15" s="21">
        <v>6.5</v>
      </c>
      <c r="L15">
        <v>13</v>
      </c>
    </row>
    <row r="16" spans="1:13" x14ac:dyDescent="0.25">
      <c r="F16">
        <v>15</v>
      </c>
      <c r="G16" s="23" t="e">
        <f t="shared" si="0"/>
        <v>#N/A</v>
      </c>
      <c r="H16" s="23" t="e">
        <f t="shared" si="1"/>
        <v>#N/A</v>
      </c>
      <c r="I16" s="27">
        <v>0.14583333333333301</v>
      </c>
      <c r="J16" s="20">
        <v>44567</v>
      </c>
      <c r="K16" s="21">
        <v>7</v>
      </c>
      <c r="L16">
        <v>14</v>
      </c>
    </row>
    <row r="17" spans="6:12" x14ac:dyDescent="0.25">
      <c r="F17">
        <v>16</v>
      </c>
      <c r="G17" s="23" t="e">
        <f t="shared" si="0"/>
        <v>#N/A</v>
      </c>
      <c r="H17" s="23" t="e">
        <f t="shared" si="1"/>
        <v>#N/A</v>
      </c>
      <c r="I17" s="27">
        <v>0.15625</v>
      </c>
      <c r="J17" s="20">
        <v>44666</v>
      </c>
      <c r="K17" s="21">
        <v>7.5</v>
      </c>
      <c r="L17">
        <v>15</v>
      </c>
    </row>
    <row r="18" spans="6:12" x14ac:dyDescent="0.25">
      <c r="F18">
        <v>17</v>
      </c>
      <c r="G18" s="23" t="e">
        <f t="shared" si="0"/>
        <v>#N/A</v>
      </c>
      <c r="H18" s="23" t="e">
        <f t="shared" si="1"/>
        <v>#N/A</v>
      </c>
      <c r="I18" s="27">
        <v>0.16666666666666699</v>
      </c>
      <c r="J18" s="20">
        <v>44669</v>
      </c>
      <c r="K18" s="21">
        <v>8</v>
      </c>
      <c r="L18">
        <v>16</v>
      </c>
    </row>
    <row r="19" spans="6:12" x14ac:dyDescent="0.25">
      <c r="F19">
        <v>18</v>
      </c>
      <c r="G19" s="23" t="e">
        <f t="shared" si="0"/>
        <v>#N/A</v>
      </c>
      <c r="H19" s="23" t="e">
        <f t="shared" si="1"/>
        <v>#N/A</v>
      </c>
      <c r="I19" s="27">
        <v>0.17708333333333301</v>
      </c>
      <c r="J19" s="20">
        <v>44682</v>
      </c>
      <c r="K19" s="21">
        <v>8.5</v>
      </c>
      <c r="L19">
        <v>17</v>
      </c>
    </row>
    <row r="20" spans="6:12" x14ac:dyDescent="0.25">
      <c r="F20">
        <v>19</v>
      </c>
      <c r="G20" s="23" t="e">
        <f t="shared" si="0"/>
        <v>#N/A</v>
      </c>
      <c r="H20" s="23" t="e">
        <f t="shared" si="1"/>
        <v>#N/A</v>
      </c>
      <c r="I20" s="27">
        <v>0.1875</v>
      </c>
      <c r="J20" s="20">
        <v>44689</v>
      </c>
      <c r="K20" s="21">
        <v>9</v>
      </c>
      <c r="L20">
        <v>18</v>
      </c>
    </row>
    <row r="21" spans="6:12" x14ac:dyDescent="0.25">
      <c r="F21">
        <v>20</v>
      </c>
      <c r="G21" s="23" t="e">
        <f t="shared" si="0"/>
        <v>#N/A</v>
      </c>
      <c r="H21" s="23" t="e">
        <f t="shared" si="1"/>
        <v>#N/A</v>
      </c>
      <c r="I21" s="27">
        <v>0.19791666666666699</v>
      </c>
      <c r="J21" s="20">
        <v>44747</v>
      </c>
      <c r="K21" s="21">
        <v>9.5</v>
      </c>
      <c r="L21">
        <v>19</v>
      </c>
    </row>
    <row r="22" spans="6:12" x14ac:dyDescent="0.25">
      <c r="F22">
        <v>21</v>
      </c>
      <c r="G22" s="23" t="e">
        <f t="shared" si="0"/>
        <v>#N/A</v>
      </c>
      <c r="H22" s="23" t="e">
        <f t="shared" si="1"/>
        <v>#N/A</v>
      </c>
      <c r="I22" s="27">
        <v>0.20833333333333301</v>
      </c>
      <c r="J22" s="20">
        <v>44802</v>
      </c>
      <c r="K22" s="21">
        <v>10</v>
      </c>
      <c r="L22">
        <v>20</v>
      </c>
    </row>
    <row r="23" spans="6:12" x14ac:dyDescent="0.25">
      <c r="F23">
        <v>22</v>
      </c>
      <c r="G23" s="23" t="e">
        <f t="shared" si="0"/>
        <v>#N/A</v>
      </c>
      <c r="H23" s="23" t="e">
        <f t="shared" si="1"/>
        <v>#N/A</v>
      </c>
      <c r="I23" s="27">
        <v>0.21875</v>
      </c>
      <c r="J23" s="20">
        <v>44743</v>
      </c>
      <c r="K23" s="21">
        <v>10.5</v>
      </c>
      <c r="L23">
        <v>21</v>
      </c>
    </row>
    <row r="24" spans="6:12" x14ac:dyDescent="0.25">
      <c r="F24">
        <v>23</v>
      </c>
      <c r="G24" s="23" t="e">
        <f t="shared" si="0"/>
        <v>#N/A</v>
      </c>
      <c r="H24" s="23" t="e">
        <f t="shared" si="1"/>
        <v>#N/A</v>
      </c>
      <c r="I24" s="27">
        <v>0.22916666666666699</v>
      </c>
      <c r="J24" s="20">
        <v>44759</v>
      </c>
      <c r="K24" s="21">
        <v>11</v>
      </c>
      <c r="L24">
        <v>22</v>
      </c>
    </row>
    <row r="25" spans="6:12" x14ac:dyDescent="0.25">
      <c r="F25">
        <v>24</v>
      </c>
      <c r="G25" s="23" t="e">
        <f t="shared" si="0"/>
        <v>#N/A</v>
      </c>
      <c r="H25" s="23" t="e">
        <f t="shared" si="1"/>
        <v>#N/A</v>
      </c>
      <c r="I25" s="27">
        <v>0.23958333333333301</v>
      </c>
      <c r="J25" s="20">
        <v>44919</v>
      </c>
      <c r="K25" s="21">
        <v>11.5</v>
      </c>
      <c r="L25">
        <v>23</v>
      </c>
    </row>
    <row r="26" spans="6:12" x14ac:dyDescent="0.25">
      <c r="F26">
        <v>25</v>
      </c>
      <c r="G26" s="23" t="e">
        <f t="shared" si="0"/>
        <v>#N/A</v>
      </c>
      <c r="H26" s="23" t="e">
        <f t="shared" si="1"/>
        <v>#N/A</v>
      </c>
      <c r="I26" s="27">
        <v>0.25</v>
      </c>
      <c r="J26" s="20">
        <v>44920</v>
      </c>
      <c r="K26" s="21">
        <v>12</v>
      </c>
      <c r="L26">
        <v>24</v>
      </c>
    </row>
    <row r="27" spans="6:12" x14ac:dyDescent="0.25">
      <c r="F27">
        <v>26</v>
      </c>
      <c r="G27" s="23" t="e">
        <f t="shared" si="0"/>
        <v>#N/A</v>
      </c>
      <c r="H27" s="23" t="e">
        <f t="shared" si="1"/>
        <v>#N/A</v>
      </c>
      <c r="I27" s="27">
        <v>0.26041666666666702</v>
      </c>
      <c r="J27" s="20">
        <v>44921</v>
      </c>
      <c r="L27">
        <v>25</v>
      </c>
    </row>
    <row r="28" spans="6:12" x14ac:dyDescent="0.25">
      <c r="F28">
        <v>27</v>
      </c>
      <c r="G28" s="23" t="e">
        <f t="shared" si="0"/>
        <v>#N/A</v>
      </c>
      <c r="H28" s="23" t="e">
        <f t="shared" si="1"/>
        <v>#N/A</v>
      </c>
      <c r="I28" s="27">
        <v>0.27083333333333298</v>
      </c>
      <c r="J28" s="20">
        <v>44927</v>
      </c>
      <c r="L28">
        <v>26</v>
      </c>
    </row>
    <row r="29" spans="6:12" x14ac:dyDescent="0.25">
      <c r="F29">
        <v>28</v>
      </c>
      <c r="G29" s="23" t="e">
        <f t="shared" si="0"/>
        <v>#N/A</v>
      </c>
      <c r="H29" s="23" t="e">
        <f t="shared" si="1"/>
        <v>#N/A</v>
      </c>
      <c r="I29" s="27">
        <v>0.28125</v>
      </c>
      <c r="J29" s="20">
        <v>44932</v>
      </c>
      <c r="L29">
        <v>27</v>
      </c>
    </row>
    <row r="30" spans="6:12" x14ac:dyDescent="0.25">
      <c r="F30">
        <v>29</v>
      </c>
      <c r="G30" s="23" t="e">
        <f t="shared" si="0"/>
        <v>#N/A</v>
      </c>
      <c r="H30" s="23" t="e">
        <f t="shared" si="1"/>
        <v>#N/A</v>
      </c>
      <c r="I30" s="27">
        <v>0.29166666666666702</v>
      </c>
      <c r="J30" s="20">
        <v>45023</v>
      </c>
      <c r="L30">
        <v>28</v>
      </c>
    </row>
    <row r="31" spans="6:12" x14ac:dyDescent="0.25">
      <c r="F31">
        <v>30</v>
      </c>
      <c r="G31" s="23" t="e">
        <f t="shared" si="0"/>
        <v>#N/A</v>
      </c>
      <c r="H31" s="23" t="e">
        <f t="shared" si="1"/>
        <v>#N/A</v>
      </c>
      <c r="I31" s="27">
        <v>0.30208333333333298</v>
      </c>
      <c r="J31" s="20">
        <v>45026</v>
      </c>
      <c r="L31">
        <v>29</v>
      </c>
    </row>
    <row r="32" spans="6:12" x14ac:dyDescent="0.25">
      <c r="F32">
        <v>31</v>
      </c>
      <c r="G32" s="23" t="e">
        <f t="shared" si="0"/>
        <v>#N/A</v>
      </c>
      <c r="H32" s="23" t="e">
        <f t="shared" si="1"/>
        <v>#N/A</v>
      </c>
      <c r="I32" s="27">
        <v>0.3125</v>
      </c>
      <c r="J32" s="20">
        <v>45047</v>
      </c>
      <c r="L32">
        <v>30</v>
      </c>
    </row>
    <row r="33" spans="1:12" x14ac:dyDescent="0.25">
      <c r="I33" s="27">
        <v>0.32291666666666702</v>
      </c>
      <c r="J33" s="20">
        <v>45054</v>
      </c>
      <c r="L33">
        <v>31</v>
      </c>
    </row>
    <row r="34" spans="1:12" x14ac:dyDescent="0.25">
      <c r="I34" s="27">
        <v>0.33333333333333298</v>
      </c>
      <c r="J34" s="20">
        <v>45112</v>
      </c>
      <c r="L34">
        <v>32</v>
      </c>
    </row>
    <row r="35" spans="1:12" x14ac:dyDescent="0.25">
      <c r="A35" s="20"/>
      <c r="I35" s="27">
        <v>0.34375</v>
      </c>
      <c r="J35" s="20">
        <v>45167</v>
      </c>
      <c r="L35">
        <v>33</v>
      </c>
    </row>
    <row r="36" spans="1:12" x14ac:dyDescent="0.25">
      <c r="I36" s="27">
        <v>0.35416666666666702</v>
      </c>
      <c r="J36" s="20">
        <v>45108</v>
      </c>
      <c r="L36">
        <v>34</v>
      </c>
    </row>
    <row r="37" spans="1:12" x14ac:dyDescent="0.25">
      <c r="I37" s="27">
        <v>0.36458333333333298</v>
      </c>
      <c r="J37" s="20">
        <v>45124</v>
      </c>
      <c r="L37">
        <v>35</v>
      </c>
    </row>
    <row r="38" spans="1:12" x14ac:dyDescent="0.25">
      <c r="I38" s="27">
        <v>0.375</v>
      </c>
      <c r="J38" s="20">
        <v>45284</v>
      </c>
      <c r="L38">
        <v>36</v>
      </c>
    </row>
    <row r="39" spans="1:12" x14ac:dyDescent="0.25">
      <c r="I39" s="27">
        <v>0.38541666666666702</v>
      </c>
      <c r="J39" s="20">
        <v>45285</v>
      </c>
      <c r="L39">
        <v>37</v>
      </c>
    </row>
    <row r="40" spans="1:12" x14ac:dyDescent="0.25">
      <c r="I40" s="27">
        <v>0.39583333333333298</v>
      </c>
      <c r="J40" s="20">
        <v>45286</v>
      </c>
      <c r="L40">
        <v>38</v>
      </c>
    </row>
    <row r="41" spans="1:12" x14ac:dyDescent="0.25">
      <c r="I41" s="27">
        <v>0.40625</v>
      </c>
      <c r="L41">
        <v>39</v>
      </c>
    </row>
    <row r="42" spans="1:12" x14ac:dyDescent="0.25">
      <c r="I42" s="27">
        <v>0.41666666666666702</v>
      </c>
      <c r="L42">
        <v>40</v>
      </c>
    </row>
    <row r="43" spans="1:12" x14ac:dyDescent="0.25">
      <c r="I43" s="27">
        <v>0.42708333333333298</v>
      </c>
      <c r="L43">
        <v>41</v>
      </c>
    </row>
    <row r="44" spans="1:12" x14ac:dyDescent="0.25">
      <c r="I44" s="27">
        <v>0.4375</v>
      </c>
      <c r="L44">
        <v>42</v>
      </c>
    </row>
    <row r="45" spans="1:12" x14ac:dyDescent="0.25">
      <c r="I45" s="27">
        <v>0.44791666666666702</v>
      </c>
      <c r="L45">
        <v>43</v>
      </c>
    </row>
    <row r="46" spans="1:12" x14ac:dyDescent="0.25">
      <c r="I46" s="27">
        <v>0.45833333333333298</v>
      </c>
      <c r="L46">
        <v>44</v>
      </c>
    </row>
    <row r="47" spans="1:12" x14ac:dyDescent="0.25">
      <c r="I47" s="27">
        <v>0.46875</v>
      </c>
      <c r="L47">
        <v>45</v>
      </c>
    </row>
    <row r="48" spans="1:12" x14ac:dyDescent="0.25">
      <c r="I48" s="27">
        <v>0.47916666666666702</v>
      </c>
      <c r="L48">
        <v>46</v>
      </c>
    </row>
    <row r="49" spans="9:12" x14ac:dyDescent="0.25">
      <c r="I49" s="27">
        <v>0.48958333333333298</v>
      </c>
      <c r="L49">
        <v>47</v>
      </c>
    </row>
    <row r="50" spans="9:12" x14ac:dyDescent="0.25">
      <c r="I50" s="27">
        <v>0.5</v>
      </c>
      <c r="L50">
        <v>48</v>
      </c>
    </row>
    <row r="51" spans="9:12" x14ac:dyDescent="0.25">
      <c r="I51" s="27">
        <v>0.51041666666666696</v>
      </c>
      <c r="L51">
        <v>49</v>
      </c>
    </row>
    <row r="52" spans="9:12" x14ac:dyDescent="0.25">
      <c r="I52" s="27">
        <v>0.52083333333333304</v>
      </c>
      <c r="L52">
        <v>50</v>
      </c>
    </row>
    <row r="53" spans="9:12" x14ac:dyDescent="0.25">
      <c r="I53" s="27">
        <v>0.53125</v>
      </c>
      <c r="L53">
        <v>51</v>
      </c>
    </row>
    <row r="54" spans="9:12" x14ac:dyDescent="0.25">
      <c r="I54" s="27">
        <v>0.54166666666666696</v>
      </c>
      <c r="L54">
        <v>52</v>
      </c>
    </row>
    <row r="55" spans="9:12" x14ac:dyDescent="0.25">
      <c r="I55" s="27">
        <v>0.55208333333333304</v>
      </c>
      <c r="L55">
        <v>53</v>
      </c>
    </row>
    <row r="56" spans="9:12" x14ac:dyDescent="0.25">
      <c r="I56" s="27">
        <v>0.5625</v>
      </c>
      <c r="L56">
        <v>54</v>
      </c>
    </row>
    <row r="57" spans="9:12" x14ac:dyDescent="0.25">
      <c r="I57" s="27">
        <v>0.57291666666666696</v>
      </c>
      <c r="L57">
        <v>55</v>
      </c>
    </row>
    <row r="58" spans="9:12" x14ac:dyDescent="0.25">
      <c r="I58" s="27">
        <v>0.58333333333333304</v>
      </c>
      <c r="L58">
        <v>56</v>
      </c>
    </row>
    <row r="59" spans="9:12" x14ac:dyDescent="0.25">
      <c r="I59" s="27">
        <v>0.59375</v>
      </c>
      <c r="L59">
        <v>57</v>
      </c>
    </row>
    <row r="60" spans="9:12" x14ac:dyDescent="0.25">
      <c r="I60" s="27">
        <v>0.60416666666666696</v>
      </c>
      <c r="L60">
        <v>58</v>
      </c>
    </row>
    <row r="61" spans="9:12" x14ac:dyDescent="0.25">
      <c r="I61" s="27">
        <v>0.61458333333333304</v>
      </c>
      <c r="L61">
        <v>59</v>
      </c>
    </row>
    <row r="62" spans="9:12" x14ac:dyDescent="0.25">
      <c r="I62" s="27">
        <v>0.625</v>
      </c>
      <c r="L62">
        <v>60</v>
      </c>
    </row>
    <row r="63" spans="9:12" x14ac:dyDescent="0.25">
      <c r="I63" s="27">
        <v>0.63541666666666696</v>
      </c>
      <c r="L63">
        <v>61</v>
      </c>
    </row>
    <row r="64" spans="9:12" x14ac:dyDescent="0.25">
      <c r="I64" s="27">
        <v>0.64583333333333304</v>
      </c>
      <c r="L64">
        <v>62</v>
      </c>
    </row>
    <row r="65" spans="9:12" x14ac:dyDescent="0.25">
      <c r="I65" s="27">
        <v>0.65625</v>
      </c>
      <c r="L65">
        <v>63</v>
      </c>
    </row>
    <row r="66" spans="9:12" x14ac:dyDescent="0.25">
      <c r="I66" s="27">
        <v>0.66666666666666696</v>
      </c>
      <c r="L66">
        <v>64</v>
      </c>
    </row>
    <row r="67" spans="9:12" x14ac:dyDescent="0.25">
      <c r="I67" s="27">
        <v>0.67708333333333304</v>
      </c>
      <c r="L67">
        <v>65</v>
      </c>
    </row>
    <row r="68" spans="9:12" x14ac:dyDescent="0.25">
      <c r="I68" s="27">
        <v>0.6875</v>
      </c>
      <c r="L68">
        <v>66</v>
      </c>
    </row>
    <row r="69" spans="9:12" x14ac:dyDescent="0.25">
      <c r="I69" s="27">
        <v>0.69791666666666696</v>
      </c>
      <c r="L69">
        <v>67</v>
      </c>
    </row>
    <row r="70" spans="9:12" x14ac:dyDescent="0.25">
      <c r="I70" s="27">
        <v>0.70833333333333304</v>
      </c>
      <c r="L70">
        <v>68</v>
      </c>
    </row>
    <row r="71" spans="9:12" x14ac:dyDescent="0.25">
      <c r="I71" s="27">
        <v>0.71875</v>
      </c>
      <c r="L71">
        <v>69</v>
      </c>
    </row>
    <row r="72" spans="9:12" x14ac:dyDescent="0.25">
      <c r="I72" s="27">
        <v>0.72916666666666696</v>
      </c>
      <c r="L72">
        <v>70</v>
      </c>
    </row>
    <row r="73" spans="9:12" x14ac:dyDescent="0.25">
      <c r="I73" s="27">
        <v>0.73958333333333304</v>
      </c>
      <c r="L73">
        <v>71</v>
      </c>
    </row>
    <row r="74" spans="9:12" x14ac:dyDescent="0.25">
      <c r="I74" s="27">
        <v>0.75</v>
      </c>
      <c r="L74">
        <v>72</v>
      </c>
    </row>
    <row r="75" spans="9:12" x14ac:dyDescent="0.25">
      <c r="I75" s="27">
        <v>0.76041666666666696</v>
      </c>
      <c r="L75">
        <v>73</v>
      </c>
    </row>
    <row r="76" spans="9:12" x14ac:dyDescent="0.25">
      <c r="I76" s="27">
        <v>0.77083333333333304</v>
      </c>
      <c r="L76">
        <v>74</v>
      </c>
    </row>
    <row r="77" spans="9:12" x14ac:dyDescent="0.25">
      <c r="I77" s="27">
        <v>0.78125</v>
      </c>
      <c r="L77">
        <v>75</v>
      </c>
    </row>
    <row r="78" spans="9:12" x14ac:dyDescent="0.25">
      <c r="I78" s="27">
        <v>0.79166666666666696</v>
      </c>
      <c r="L78">
        <v>76</v>
      </c>
    </row>
    <row r="79" spans="9:12" x14ac:dyDescent="0.25">
      <c r="I79" s="27">
        <v>0.80208333333333304</v>
      </c>
      <c r="L79">
        <v>77</v>
      </c>
    </row>
    <row r="80" spans="9:12" x14ac:dyDescent="0.25">
      <c r="I80" s="27">
        <v>0.8125</v>
      </c>
      <c r="L80">
        <v>78</v>
      </c>
    </row>
    <row r="81" spans="9:12" x14ac:dyDescent="0.25">
      <c r="I81" s="27">
        <v>0.82291666666666696</v>
      </c>
      <c r="L81">
        <v>79</v>
      </c>
    </row>
    <row r="82" spans="9:12" x14ac:dyDescent="0.25">
      <c r="I82" s="27">
        <v>0.83333333333333304</v>
      </c>
      <c r="L82">
        <v>80</v>
      </c>
    </row>
    <row r="83" spans="9:12" x14ac:dyDescent="0.25">
      <c r="I83" s="27">
        <v>0.84375</v>
      </c>
      <c r="L83">
        <v>81</v>
      </c>
    </row>
    <row r="84" spans="9:12" x14ac:dyDescent="0.25">
      <c r="I84" s="27">
        <v>0.85416666666666696</v>
      </c>
      <c r="L84">
        <v>82</v>
      </c>
    </row>
    <row r="85" spans="9:12" x14ac:dyDescent="0.25">
      <c r="I85" s="27">
        <v>0.86458333333333304</v>
      </c>
      <c r="L85">
        <v>83</v>
      </c>
    </row>
    <row r="86" spans="9:12" x14ac:dyDescent="0.25">
      <c r="I86" s="27">
        <v>0.875</v>
      </c>
      <c r="L86">
        <v>84</v>
      </c>
    </row>
    <row r="87" spans="9:12" x14ac:dyDescent="0.25">
      <c r="I87" s="27">
        <v>0.88541666666666696</v>
      </c>
      <c r="L87">
        <v>85</v>
      </c>
    </row>
    <row r="88" spans="9:12" x14ac:dyDescent="0.25">
      <c r="I88" s="27">
        <v>0.89583333333333304</v>
      </c>
      <c r="L88">
        <v>86</v>
      </c>
    </row>
    <row r="89" spans="9:12" x14ac:dyDescent="0.25">
      <c r="I89" s="27">
        <v>0.90625</v>
      </c>
      <c r="L89">
        <v>87</v>
      </c>
    </row>
    <row r="90" spans="9:12" x14ac:dyDescent="0.25">
      <c r="I90" s="27">
        <v>0.91666666666666696</v>
      </c>
      <c r="L90">
        <v>88</v>
      </c>
    </row>
    <row r="91" spans="9:12" x14ac:dyDescent="0.25">
      <c r="I91" s="27">
        <v>0.92708333333333304</v>
      </c>
      <c r="L91">
        <v>89</v>
      </c>
    </row>
    <row r="92" spans="9:12" x14ac:dyDescent="0.25">
      <c r="I92" s="27">
        <v>0.9375</v>
      </c>
      <c r="L92">
        <v>90</v>
      </c>
    </row>
    <row r="93" spans="9:12" x14ac:dyDescent="0.25">
      <c r="I93" s="27">
        <v>0.94791666666666696</v>
      </c>
      <c r="L93">
        <v>91</v>
      </c>
    </row>
    <row r="94" spans="9:12" x14ac:dyDescent="0.25">
      <c r="I94" s="27">
        <v>0.95833333333333304</v>
      </c>
      <c r="L94">
        <v>92</v>
      </c>
    </row>
    <row r="95" spans="9:12" x14ac:dyDescent="0.25">
      <c r="I95" s="27">
        <v>0.96875</v>
      </c>
      <c r="L95">
        <v>93</v>
      </c>
    </row>
    <row r="96" spans="9:12" x14ac:dyDescent="0.25">
      <c r="I96" s="27">
        <v>0.97916666666666596</v>
      </c>
      <c r="L96">
        <v>94</v>
      </c>
    </row>
    <row r="97" spans="9:12" x14ac:dyDescent="0.25">
      <c r="I97" s="27">
        <v>0.98958333333333304</v>
      </c>
      <c r="L97">
        <v>95</v>
      </c>
    </row>
    <row r="98" spans="9:12" x14ac:dyDescent="0.25">
      <c r="I98" s="27"/>
      <c r="L98">
        <v>96</v>
      </c>
    </row>
    <row r="99" spans="9:12" x14ac:dyDescent="0.25">
      <c r="I99" s="27"/>
      <c r="L99">
        <v>97</v>
      </c>
    </row>
    <row r="100" spans="9:12" x14ac:dyDescent="0.25">
      <c r="I100" s="27"/>
      <c r="L100">
        <v>98</v>
      </c>
    </row>
    <row r="101" spans="9:12" x14ac:dyDescent="0.25">
      <c r="I101" s="27"/>
      <c r="L101">
        <v>99</v>
      </c>
    </row>
    <row r="102" spans="9:12" x14ac:dyDescent="0.25">
      <c r="I102" s="27"/>
      <c r="L102">
        <v>100</v>
      </c>
    </row>
    <row r="103" spans="9:12" x14ac:dyDescent="0.25">
      <c r="I103" s="27"/>
    </row>
    <row r="104" spans="9:12" x14ac:dyDescent="0.25">
      <c r="I104" s="27"/>
    </row>
    <row r="105" spans="9:12" x14ac:dyDescent="0.25">
      <c r="I105" s="27"/>
    </row>
    <row r="106" spans="9:12" x14ac:dyDescent="0.25">
      <c r="I106" s="27"/>
    </row>
    <row r="107" spans="9:12" x14ac:dyDescent="0.25">
      <c r="I107" s="27"/>
    </row>
    <row r="108" spans="9:12" x14ac:dyDescent="0.25">
      <c r="I108" s="27"/>
    </row>
    <row r="109" spans="9:12" x14ac:dyDescent="0.25">
      <c r="I109" s="27"/>
    </row>
    <row r="110" spans="9:12" x14ac:dyDescent="0.25">
      <c r="I110" s="27"/>
    </row>
    <row r="111" spans="9:12" x14ac:dyDescent="0.25">
      <c r="I111" s="27"/>
    </row>
    <row r="112" spans="9:12" x14ac:dyDescent="0.25">
      <c r="I112" s="27"/>
    </row>
    <row r="113" spans="9:9" x14ac:dyDescent="0.25">
      <c r="I113" s="27"/>
    </row>
    <row r="114" spans="9:9" x14ac:dyDescent="0.25">
      <c r="I114" s="27"/>
    </row>
    <row r="115" spans="9:9" x14ac:dyDescent="0.25">
      <c r="I115" s="27"/>
    </row>
    <row r="116" spans="9:9" x14ac:dyDescent="0.25">
      <c r="I116" s="27"/>
    </row>
    <row r="117" spans="9:9" x14ac:dyDescent="0.25">
      <c r="I117" s="27"/>
    </row>
    <row r="118" spans="9:9" x14ac:dyDescent="0.25">
      <c r="I118" s="27"/>
    </row>
    <row r="119" spans="9:9" x14ac:dyDescent="0.25">
      <c r="I119" s="27"/>
    </row>
    <row r="120" spans="9:9" x14ac:dyDescent="0.25">
      <c r="I120" s="27"/>
    </row>
    <row r="121" spans="9:9" x14ac:dyDescent="0.25">
      <c r="I121" s="27"/>
    </row>
    <row r="122" spans="9:9" x14ac:dyDescent="0.25">
      <c r="I122" s="27"/>
    </row>
    <row r="123" spans="9:9" x14ac:dyDescent="0.25">
      <c r="I123" s="27"/>
    </row>
    <row r="124" spans="9:9" x14ac:dyDescent="0.25">
      <c r="I124" s="27"/>
    </row>
    <row r="125" spans="9:9" x14ac:dyDescent="0.25">
      <c r="I125" s="27"/>
    </row>
    <row r="126" spans="9:9" x14ac:dyDescent="0.25">
      <c r="I126" s="27"/>
    </row>
    <row r="127" spans="9:9" x14ac:dyDescent="0.25">
      <c r="I127" s="27"/>
    </row>
    <row r="128" spans="9:9" x14ac:dyDescent="0.25">
      <c r="I128" s="27"/>
    </row>
    <row r="129" spans="9:9" x14ac:dyDescent="0.25">
      <c r="I129" s="27"/>
    </row>
    <row r="130" spans="9:9" x14ac:dyDescent="0.25">
      <c r="I130" s="27"/>
    </row>
    <row r="131" spans="9:9" x14ac:dyDescent="0.25">
      <c r="I131" s="27"/>
    </row>
    <row r="132" spans="9:9" x14ac:dyDescent="0.25">
      <c r="I132" s="27"/>
    </row>
    <row r="133" spans="9:9" x14ac:dyDescent="0.25">
      <c r="I133" s="27"/>
    </row>
    <row r="134" spans="9:9" x14ac:dyDescent="0.25">
      <c r="I134" s="27"/>
    </row>
    <row r="135" spans="9:9" x14ac:dyDescent="0.25">
      <c r="I135" s="27"/>
    </row>
    <row r="136" spans="9:9" x14ac:dyDescent="0.25">
      <c r="I136" s="27"/>
    </row>
    <row r="137" spans="9:9" x14ac:dyDescent="0.25">
      <c r="I137" s="27"/>
    </row>
    <row r="138" spans="9:9" x14ac:dyDescent="0.25">
      <c r="I138" s="27"/>
    </row>
    <row r="139" spans="9:9" x14ac:dyDescent="0.25">
      <c r="I139" s="27"/>
    </row>
    <row r="140" spans="9:9" x14ac:dyDescent="0.25">
      <c r="I140" s="27"/>
    </row>
    <row r="141" spans="9:9" x14ac:dyDescent="0.25">
      <c r="I141" s="27"/>
    </row>
    <row r="142" spans="9:9" x14ac:dyDescent="0.25">
      <c r="I142" s="27"/>
    </row>
    <row r="143" spans="9:9" x14ac:dyDescent="0.25">
      <c r="I143" s="27"/>
    </row>
    <row r="144" spans="9:9" x14ac:dyDescent="0.25">
      <c r="I144" s="27"/>
    </row>
    <row r="145" spans="9:9" x14ac:dyDescent="0.25">
      <c r="I145" s="27"/>
    </row>
    <row r="146" spans="9:9" x14ac:dyDescent="0.25">
      <c r="I146" s="27"/>
    </row>
    <row r="147" spans="9:9" x14ac:dyDescent="0.25">
      <c r="I147" s="27"/>
    </row>
    <row r="148" spans="9:9" x14ac:dyDescent="0.25">
      <c r="I148" s="27"/>
    </row>
    <row r="149" spans="9:9" x14ac:dyDescent="0.25">
      <c r="I149" s="27"/>
    </row>
    <row r="150" spans="9:9" x14ac:dyDescent="0.25">
      <c r="I150" s="27"/>
    </row>
    <row r="151" spans="9:9" x14ac:dyDescent="0.25">
      <c r="I151" s="27"/>
    </row>
    <row r="152" spans="9:9" x14ac:dyDescent="0.25">
      <c r="I152" s="27"/>
    </row>
    <row r="153" spans="9:9" x14ac:dyDescent="0.25">
      <c r="I153" s="27"/>
    </row>
    <row r="154" spans="9:9" x14ac:dyDescent="0.25">
      <c r="I154" s="27"/>
    </row>
    <row r="155" spans="9:9" x14ac:dyDescent="0.25">
      <c r="I155" s="27"/>
    </row>
    <row r="156" spans="9:9" x14ac:dyDescent="0.25">
      <c r="I156" s="27"/>
    </row>
    <row r="157" spans="9:9" x14ac:dyDescent="0.25">
      <c r="I157" s="27"/>
    </row>
    <row r="158" spans="9:9" x14ac:dyDescent="0.25">
      <c r="I158" s="27"/>
    </row>
    <row r="159" spans="9:9" x14ac:dyDescent="0.25">
      <c r="I159" s="27"/>
    </row>
    <row r="160" spans="9:9" x14ac:dyDescent="0.25">
      <c r="I160" s="27"/>
    </row>
    <row r="161" spans="9:9" x14ac:dyDescent="0.25">
      <c r="I161" s="27"/>
    </row>
    <row r="162" spans="9:9" x14ac:dyDescent="0.25">
      <c r="I162" s="27"/>
    </row>
    <row r="163" spans="9:9" x14ac:dyDescent="0.25">
      <c r="I163" s="27"/>
    </row>
    <row r="164" spans="9:9" x14ac:dyDescent="0.25">
      <c r="I164" s="27"/>
    </row>
    <row r="165" spans="9:9" x14ac:dyDescent="0.25">
      <c r="I165" s="27"/>
    </row>
    <row r="166" spans="9:9" x14ac:dyDescent="0.25">
      <c r="I166" s="27"/>
    </row>
    <row r="167" spans="9:9" x14ac:dyDescent="0.25">
      <c r="I167" s="27"/>
    </row>
    <row r="168" spans="9:9" x14ac:dyDescent="0.25">
      <c r="I168" s="27"/>
    </row>
    <row r="169" spans="9:9" x14ac:dyDescent="0.25">
      <c r="I169" s="27"/>
    </row>
    <row r="170" spans="9:9" x14ac:dyDescent="0.25">
      <c r="I170" s="27"/>
    </row>
    <row r="171" spans="9:9" x14ac:dyDescent="0.25">
      <c r="I171" s="27"/>
    </row>
    <row r="172" spans="9:9" x14ac:dyDescent="0.25">
      <c r="I172" s="27"/>
    </row>
    <row r="173" spans="9:9" x14ac:dyDescent="0.25">
      <c r="I173" s="27"/>
    </row>
    <row r="174" spans="9:9" x14ac:dyDescent="0.25">
      <c r="I174" s="27"/>
    </row>
    <row r="175" spans="9:9" x14ac:dyDescent="0.25">
      <c r="I175" s="27"/>
    </row>
    <row r="176" spans="9:9" x14ac:dyDescent="0.25">
      <c r="I176" s="27"/>
    </row>
    <row r="177" spans="9:9" x14ac:dyDescent="0.25">
      <c r="I177" s="27"/>
    </row>
    <row r="178" spans="9:9" x14ac:dyDescent="0.25">
      <c r="I178" s="27"/>
    </row>
    <row r="179" spans="9:9" x14ac:dyDescent="0.25">
      <c r="I179" s="27"/>
    </row>
    <row r="180" spans="9:9" x14ac:dyDescent="0.25">
      <c r="I180" s="27"/>
    </row>
    <row r="181" spans="9:9" x14ac:dyDescent="0.25">
      <c r="I181" s="27"/>
    </row>
    <row r="182" spans="9:9" x14ac:dyDescent="0.25">
      <c r="I182" s="27"/>
    </row>
    <row r="183" spans="9:9" x14ac:dyDescent="0.25">
      <c r="I183" s="27"/>
    </row>
    <row r="184" spans="9:9" x14ac:dyDescent="0.25">
      <c r="I184" s="27"/>
    </row>
    <row r="185" spans="9:9" x14ac:dyDescent="0.25">
      <c r="I185" s="27"/>
    </row>
    <row r="186" spans="9:9" x14ac:dyDescent="0.25">
      <c r="I186" s="27"/>
    </row>
    <row r="187" spans="9:9" x14ac:dyDescent="0.25">
      <c r="I187" s="27"/>
    </row>
    <row r="188" spans="9:9" x14ac:dyDescent="0.25">
      <c r="I188" s="27"/>
    </row>
    <row r="189" spans="9:9" x14ac:dyDescent="0.25">
      <c r="I189" s="27"/>
    </row>
    <row r="190" spans="9:9" x14ac:dyDescent="0.25">
      <c r="I190" s="27"/>
    </row>
    <row r="191" spans="9:9" x14ac:dyDescent="0.25">
      <c r="I191" s="27"/>
    </row>
    <row r="192" spans="9:9" x14ac:dyDescent="0.25">
      <c r="I192" s="27"/>
    </row>
    <row r="193" spans="9:9" x14ac:dyDescent="0.25">
      <c r="I193" s="27"/>
    </row>
    <row r="194" spans="9:9" x14ac:dyDescent="0.25">
      <c r="I194" s="25"/>
    </row>
    <row r="195" spans="9:9" x14ac:dyDescent="0.25">
      <c r="I195" s="27"/>
    </row>
    <row r="196" spans="9:9" x14ac:dyDescent="0.25">
      <c r="I196" s="27"/>
    </row>
    <row r="197" spans="9:9" x14ac:dyDescent="0.25">
      <c r="I197" s="27"/>
    </row>
    <row r="198" spans="9:9" x14ac:dyDescent="0.25">
      <c r="I198" s="27"/>
    </row>
    <row r="199" spans="9:9" x14ac:dyDescent="0.25">
      <c r="I199" s="27"/>
    </row>
    <row r="200" spans="9:9" x14ac:dyDescent="0.25">
      <c r="I200" s="27"/>
    </row>
    <row r="201" spans="9:9" x14ac:dyDescent="0.25">
      <c r="I201" s="27"/>
    </row>
    <row r="202" spans="9:9" x14ac:dyDescent="0.25">
      <c r="I202" s="27"/>
    </row>
    <row r="203" spans="9:9" x14ac:dyDescent="0.25">
      <c r="I203" s="27"/>
    </row>
    <row r="204" spans="9:9" x14ac:dyDescent="0.25">
      <c r="I204" s="27"/>
    </row>
    <row r="205" spans="9:9" x14ac:dyDescent="0.25">
      <c r="I205" s="27"/>
    </row>
    <row r="206" spans="9:9" x14ac:dyDescent="0.25">
      <c r="I206" s="27"/>
    </row>
    <row r="207" spans="9:9" x14ac:dyDescent="0.25">
      <c r="I207" s="27"/>
    </row>
    <row r="208" spans="9:9" x14ac:dyDescent="0.25">
      <c r="I208" s="27"/>
    </row>
    <row r="209" spans="9:9" x14ac:dyDescent="0.25">
      <c r="I209" s="27"/>
    </row>
    <row r="210" spans="9:9" x14ac:dyDescent="0.25">
      <c r="I210" s="27"/>
    </row>
    <row r="211" spans="9:9" x14ac:dyDescent="0.25">
      <c r="I211" s="27"/>
    </row>
    <row r="212" spans="9:9" x14ac:dyDescent="0.25">
      <c r="I212" s="27"/>
    </row>
    <row r="213" spans="9:9" x14ac:dyDescent="0.25">
      <c r="I213" s="27"/>
    </row>
    <row r="214" spans="9:9" x14ac:dyDescent="0.25">
      <c r="I214" s="27"/>
    </row>
    <row r="215" spans="9:9" x14ac:dyDescent="0.25">
      <c r="I215" s="27"/>
    </row>
    <row r="216" spans="9:9" x14ac:dyDescent="0.25">
      <c r="I216" s="27"/>
    </row>
    <row r="217" spans="9:9" x14ac:dyDescent="0.25">
      <c r="I217" s="27"/>
    </row>
    <row r="218" spans="9:9" x14ac:dyDescent="0.25">
      <c r="I218" s="27"/>
    </row>
    <row r="219" spans="9:9" x14ac:dyDescent="0.25">
      <c r="I219" s="27"/>
    </row>
    <row r="220" spans="9:9" x14ac:dyDescent="0.25">
      <c r="I220" s="27"/>
    </row>
    <row r="221" spans="9:9" x14ac:dyDescent="0.25">
      <c r="I221" s="27"/>
    </row>
    <row r="222" spans="9:9" x14ac:dyDescent="0.25">
      <c r="I222" s="27"/>
    </row>
    <row r="223" spans="9:9" x14ac:dyDescent="0.25">
      <c r="I223" s="27"/>
    </row>
    <row r="224" spans="9:9" x14ac:dyDescent="0.25">
      <c r="I224" s="27"/>
    </row>
    <row r="225" spans="9:9" x14ac:dyDescent="0.25">
      <c r="I225" s="27"/>
    </row>
    <row r="226" spans="9:9" x14ac:dyDescent="0.25">
      <c r="I226" s="27"/>
    </row>
    <row r="227" spans="9:9" x14ac:dyDescent="0.25">
      <c r="I227" s="27"/>
    </row>
    <row r="228" spans="9:9" x14ac:dyDescent="0.25">
      <c r="I228" s="27"/>
    </row>
    <row r="229" spans="9:9" x14ac:dyDescent="0.25">
      <c r="I229" s="27"/>
    </row>
    <row r="230" spans="9:9" x14ac:dyDescent="0.25">
      <c r="I230" s="27"/>
    </row>
    <row r="231" spans="9:9" x14ac:dyDescent="0.25">
      <c r="I231" s="27"/>
    </row>
    <row r="232" spans="9:9" x14ac:dyDescent="0.25">
      <c r="I232" s="27"/>
    </row>
    <row r="233" spans="9:9" x14ac:dyDescent="0.25">
      <c r="I233" s="27"/>
    </row>
    <row r="234" spans="9:9" x14ac:dyDescent="0.25">
      <c r="I234" s="27"/>
    </row>
    <row r="235" spans="9:9" x14ac:dyDescent="0.25">
      <c r="I235" s="27"/>
    </row>
    <row r="236" spans="9:9" x14ac:dyDescent="0.25">
      <c r="I236" s="27"/>
    </row>
    <row r="237" spans="9:9" x14ac:dyDescent="0.25">
      <c r="I237" s="27"/>
    </row>
    <row r="238" spans="9:9" x14ac:dyDescent="0.25">
      <c r="I238" s="27"/>
    </row>
    <row r="239" spans="9:9" x14ac:dyDescent="0.25">
      <c r="I239" s="27"/>
    </row>
    <row r="240" spans="9:9" x14ac:dyDescent="0.25">
      <c r="I240" s="27"/>
    </row>
    <row r="241" spans="9:9" x14ac:dyDescent="0.25">
      <c r="I241" s="27"/>
    </row>
    <row r="242" spans="9:9" x14ac:dyDescent="0.25">
      <c r="I242" s="27"/>
    </row>
    <row r="243" spans="9:9" x14ac:dyDescent="0.25">
      <c r="I243" s="27"/>
    </row>
    <row r="244" spans="9:9" x14ac:dyDescent="0.25">
      <c r="I244" s="27"/>
    </row>
    <row r="245" spans="9:9" x14ac:dyDescent="0.25">
      <c r="I245" s="27"/>
    </row>
    <row r="246" spans="9:9" x14ac:dyDescent="0.25">
      <c r="I246" s="27"/>
    </row>
    <row r="247" spans="9:9" x14ac:dyDescent="0.25">
      <c r="I247" s="27"/>
    </row>
    <row r="248" spans="9:9" x14ac:dyDescent="0.25">
      <c r="I248" s="27"/>
    </row>
    <row r="249" spans="9:9" x14ac:dyDescent="0.25">
      <c r="I249" s="27"/>
    </row>
    <row r="250" spans="9:9" x14ac:dyDescent="0.25">
      <c r="I250" s="27"/>
    </row>
    <row r="251" spans="9:9" x14ac:dyDescent="0.25">
      <c r="I251" s="27"/>
    </row>
    <row r="252" spans="9:9" x14ac:dyDescent="0.25">
      <c r="I252" s="27"/>
    </row>
    <row r="253" spans="9:9" x14ac:dyDescent="0.25">
      <c r="I253" s="27"/>
    </row>
    <row r="254" spans="9:9" x14ac:dyDescent="0.25">
      <c r="I254" s="27"/>
    </row>
    <row r="255" spans="9:9" x14ac:dyDescent="0.25">
      <c r="I255" s="27"/>
    </row>
    <row r="256" spans="9:9" x14ac:dyDescent="0.25">
      <c r="I256" s="27"/>
    </row>
    <row r="257" spans="9:9" x14ac:dyDescent="0.25">
      <c r="I257" s="27"/>
    </row>
    <row r="258" spans="9:9" x14ac:dyDescent="0.25">
      <c r="I258" s="27"/>
    </row>
    <row r="259" spans="9:9" x14ac:dyDescent="0.25">
      <c r="I259" s="27"/>
    </row>
    <row r="260" spans="9:9" x14ac:dyDescent="0.25">
      <c r="I260" s="27"/>
    </row>
    <row r="261" spans="9:9" x14ac:dyDescent="0.25">
      <c r="I261" s="27"/>
    </row>
    <row r="262" spans="9:9" x14ac:dyDescent="0.25">
      <c r="I262" s="27"/>
    </row>
    <row r="263" spans="9:9" x14ac:dyDescent="0.25">
      <c r="I263" s="27"/>
    </row>
    <row r="264" spans="9:9" x14ac:dyDescent="0.25">
      <c r="I264" s="27"/>
    </row>
    <row r="265" spans="9:9" x14ac:dyDescent="0.25">
      <c r="I265" s="27"/>
    </row>
    <row r="266" spans="9:9" x14ac:dyDescent="0.25">
      <c r="I266" s="27"/>
    </row>
    <row r="267" spans="9:9" x14ac:dyDescent="0.25">
      <c r="I267" s="27"/>
    </row>
    <row r="268" spans="9:9" x14ac:dyDescent="0.25">
      <c r="I268" s="27"/>
    </row>
    <row r="269" spans="9:9" x14ac:dyDescent="0.25">
      <c r="I269" s="27"/>
    </row>
    <row r="270" spans="9:9" x14ac:dyDescent="0.25">
      <c r="I270" s="27"/>
    </row>
    <row r="271" spans="9:9" x14ac:dyDescent="0.25">
      <c r="I271" s="27"/>
    </row>
    <row r="272" spans="9:9" x14ac:dyDescent="0.25">
      <c r="I272" s="27"/>
    </row>
    <row r="273" spans="9:9" x14ac:dyDescent="0.25">
      <c r="I273" s="27"/>
    </row>
    <row r="274" spans="9:9" x14ac:dyDescent="0.25">
      <c r="I274" s="27"/>
    </row>
    <row r="275" spans="9:9" x14ac:dyDescent="0.25">
      <c r="I275" s="27"/>
    </row>
    <row r="276" spans="9:9" x14ac:dyDescent="0.25">
      <c r="I276" s="27"/>
    </row>
    <row r="277" spans="9:9" x14ac:dyDescent="0.25">
      <c r="I277" s="27"/>
    </row>
    <row r="278" spans="9:9" x14ac:dyDescent="0.25">
      <c r="I278" s="27"/>
    </row>
    <row r="279" spans="9:9" x14ac:dyDescent="0.25">
      <c r="I279" s="27"/>
    </row>
    <row r="280" spans="9:9" x14ac:dyDescent="0.25">
      <c r="I280" s="27"/>
    </row>
    <row r="281" spans="9:9" x14ac:dyDescent="0.25">
      <c r="I281" s="27"/>
    </row>
    <row r="282" spans="9:9" x14ac:dyDescent="0.25">
      <c r="I282" s="27"/>
    </row>
    <row r="283" spans="9:9" x14ac:dyDescent="0.25">
      <c r="I283" s="27"/>
    </row>
    <row r="284" spans="9:9" x14ac:dyDescent="0.25">
      <c r="I284" s="27"/>
    </row>
    <row r="285" spans="9:9" x14ac:dyDescent="0.25">
      <c r="I285" s="27"/>
    </row>
    <row r="286" spans="9:9" x14ac:dyDescent="0.25">
      <c r="I286" s="27"/>
    </row>
    <row r="287" spans="9:9" x14ac:dyDescent="0.25">
      <c r="I287" s="27"/>
    </row>
    <row r="288" spans="9:9" x14ac:dyDescent="0.25">
      <c r="I288" s="27"/>
    </row>
    <row r="289" spans="9:9" x14ac:dyDescent="0.25">
      <c r="I289" s="27"/>
    </row>
    <row r="290" spans="9:9" x14ac:dyDescent="0.25">
      <c r="I290" s="27"/>
    </row>
  </sheetData>
  <dataValidations disablePrompts="1" count="1">
    <dataValidation type="list" allowBlank="1" showInputMessage="1" showErrorMessage="1" sqref="N2">
      <formula1>valid_dates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16</vt:i4>
      </vt:variant>
    </vt:vector>
  </HeadingPairs>
  <TitlesOfParts>
    <vt:vector size="19" baseType="lpstr">
      <vt:lpstr>Vykaz_Timesheet</vt:lpstr>
      <vt:lpstr>Slovnik</vt:lpstr>
      <vt:lpstr>List</vt:lpstr>
      <vt:lpstr>Activities_EN</vt:lpstr>
      <vt:lpstr>Activities_SK</vt:lpstr>
      <vt:lpstr>actual_month</vt:lpstr>
      <vt:lpstr>actual_year</vt:lpstr>
      <vt:lpstr>hours_end</vt:lpstr>
      <vt:lpstr>hours_start</vt:lpstr>
      <vt:lpstr>hours_worked</vt:lpstr>
      <vt:lpstr>language</vt:lpstr>
      <vt:lpstr>mesiace_list</vt:lpstr>
      <vt:lpstr>months_list</vt:lpstr>
      <vt:lpstr>months_translation_table</vt:lpstr>
      <vt:lpstr>months_translation_table1</vt:lpstr>
      <vt:lpstr>Vykaz_Timesheet!Oblasť_tlače</vt:lpstr>
      <vt:lpstr>slovnik</vt:lpstr>
      <vt:lpstr>sviatky</vt:lpstr>
      <vt:lpstr>years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Mojzis JaroslavX</dc:creator>
  <cp:lastModifiedBy>Mojzis, Jaroslav</cp:lastModifiedBy>
  <cp:lastPrinted>2022-04-05T10:33:09Z</cp:lastPrinted>
  <dcterms:created xsi:type="dcterms:W3CDTF">2019-06-25T13:40:51Z</dcterms:created>
  <dcterms:modified xsi:type="dcterms:W3CDTF">2022-09-14T10:46:03Z</dcterms:modified>
</cp:coreProperties>
</file>